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ecile\Desktop\"/>
    </mc:Choice>
  </mc:AlternateContent>
  <bookViews>
    <workbookView xWindow="0" yWindow="0" windowWidth="19200" windowHeight="6350" firstSheet="3" activeTab="3"/>
  </bookViews>
  <sheets>
    <sheet name="Project Table Overview" sheetId="1" r:id="rId1"/>
    <sheet name="Panel Score Card GP" sheetId="2" r:id="rId2"/>
    <sheet name="Panel Score Card CP" sheetId="3" r:id="rId3"/>
    <sheet name="Panel Score Card GBV" sheetId="4" r:id="rId4"/>
  </sheets>
  <externalReferences>
    <externalReference r:id="rId5"/>
  </externalReferences>
  <definedNames>
    <definedName name="_xlnm._FilterDatabase" localSheetId="0" hidden="1">'[1]Project Review Tracker'!$A$2:$P$30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6" i="4" l="1"/>
  <c r="P20" i="4"/>
  <c r="P6" i="4"/>
  <c r="A31" i="1"/>
  <c r="B31" i="1"/>
  <c r="O26" i="4"/>
  <c r="N26" i="4"/>
  <c r="M26" i="4"/>
  <c r="L26" i="4"/>
  <c r="K26" i="4"/>
  <c r="J26" i="4"/>
  <c r="I26" i="4"/>
  <c r="H26" i="4"/>
  <c r="G26" i="4"/>
  <c r="F26" i="4"/>
  <c r="O20" i="4"/>
  <c r="N20" i="4"/>
  <c r="M20" i="4"/>
  <c r="L20" i="4"/>
  <c r="K20" i="4"/>
  <c r="K6" i="4" s="1"/>
  <c r="J20" i="4"/>
  <c r="J6" i="4" s="1"/>
  <c r="I20" i="4"/>
  <c r="H20" i="4"/>
  <c r="G20" i="4"/>
  <c r="F20" i="4"/>
  <c r="O6" i="4"/>
  <c r="N6" i="4"/>
  <c r="M6" i="4"/>
  <c r="L6" i="4"/>
  <c r="G6" i="4"/>
  <c r="F6" i="4"/>
  <c r="N26" i="3"/>
  <c r="M26" i="3"/>
  <c r="L26" i="3"/>
  <c r="K26" i="3"/>
  <c r="J26" i="3"/>
  <c r="I26" i="3"/>
  <c r="I6" i="3" s="1"/>
  <c r="H26" i="3"/>
  <c r="G26" i="3"/>
  <c r="G6" i="3" s="1"/>
  <c r="F26" i="3"/>
  <c r="N20" i="3"/>
  <c r="M20" i="3"/>
  <c r="L20" i="3"/>
  <c r="K20" i="3"/>
  <c r="J20" i="3"/>
  <c r="J6" i="3" s="1"/>
  <c r="I20" i="3"/>
  <c r="H20" i="3"/>
  <c r="H6" i="3" s="1"/>
  <c r="G20" i="3"/>
  <c r="F20" i="3"/>
  <c r="N6" i="3"/>
  <c r="M6" i="3"/>
  <c r="L6" i="3"/>
  <c r="K6" i="3"/>
  <c r="F6" i="3"/>
  <c r="N26" i="2"/>
  <c r="M26" i="2"/>
  <c r="L26" i="2"/>
  <c r="K26" i="2"/>
  <c r="J26" i="2"/>
  <c r="J6" i="2" s="1"/>
  <c r="I26" i="2"/>
  <c r="H26" i="2"/>
  <c r="G26" i="2"/>
  <c r="G6" i="2" s="1"/>
  <c r="F26" i="2"/>
  <c r="N20" i="2"/>
  <c r="M20" i="2"/>
  <c r="L20" i="2"/>
  <c r="K20" i="2"/>
  <c r="K6" i="2" s="1"/>
  <c r="J20" i="2"/>
  <c r="G20" i="2"/>
  <c r="F20" i="2"/>
  <c r="F6" i="2" s="1"/>
  <c r="N6" i="2"/>
  <c r="M6" i="2"/>
  <c r="L6" i="2"/>
  <c r="B4" i="1"/>
  <c r="A4" i="1"/>
  <c r="A5" i="1" s="1"/>
  <c r="B3" i="1"/>
  <c r="I6" i="4" l="1"/>
  <c r="H6" i="4"/>
  <c r="A6" i="1"/>
  <c r="B5" i="1"/>
  <c r="B6" i="1" l="1"/>
  <c r="A7" i="1"/>
  <c r="A8" i="1" l="1"/>
  <c r="B7" i="1"/>
  <c r="B8" i="1" l="1"/>
  <c r="A9" i="1"/>
  <c r="A10" i="1" l="1"/>
  <c r="B9" i="1"/>
  <c r="B10" i="1" l="1"/>
  <c r="A11" i="1"/>
  <c r="A12" i="1" l="1"/>
  <c r="B11" i="1"/>
  <c r="B12" i="1" l="1"/>
  <c r="A13" i="1"/>
  <c r="A14" i="1" l="1"/>
  <c r="B13" i="1"/>
  <c r="B14" i="1" l="1"/>
  <c r="A15" i="1"/>
  <c r="A16" i="1" l="1"/>
  <c r="B15" i="1"/>
  <c r="B16" i="1" l="1"/>
  <c r="A17" i="1"/>
  <c r="A18" i="1" l="1"/>
  <c r="B17" i="1"/>
  <c r="B18" i="1" l="1"/>
  <c r="A19" i="1"/>
  <c r="A20" i="1" l="1"/>
  <c r="B19" i="1"/>
  <c r="B20" i="1" l="1"/>
  <c r="A21" i="1"/>
  <c r="A22" i="1" l="1"/>
  <c r="B21" i="1"/>
  <c r="B22" i="1" l="1"/>
  <c r="A23" i="1"/>
  <c r="A24" i="1" l="1"/>
  <c r="B23" i="1"/>
  <c r="B24" i="1" l="1"/>
  <c r="A25" i="1"/>
  <c r="A26" i="1" l="1"/>
  <c r="B25" i="1"/>
  <c r="B26" i="1" l="1"/>
  <c r="A27" i="1"/>
  <c r="A28" i="1" l="1"/>
  <c r="B27" i="1"/>
  <c r="A29" i="1" l="1"/>
  <c r="B28" i="1"/>
  <c r="A30" i="1" l="1"/>
  <c r="B30" i="1" s="1"/>
  <c r="B29" i="1"/>
</calcChain>
</file>

<file path=xl/sharedStrings.xml><?xml version="1.0" encoding="utf-8"?>
<sst xmlns="http://schemas.openxmlformats.org/spreadsheetml/2006/main" count="428" uniqueCount="196">
  <si>
    <t>Number</t>
  </si>
  <si>
    <t>Proposal Code</t>
  </si>
  <si>
    <t>Organization Name</t>
  </si>
  <si>
    <t>AoRs/ Cluster</t>
  </si>
  <si>
    <t xml:space="preserve">Priority Activities </t>
  </si>
  <si>
    <t>Locations Targeted (CD)</t>
  </si>
  <si>
    <r>
      <t>People Targeted</t>
    </r>
    <r>
      <rPr>
        <sz val="14"/>
        <color theme="0"/>
        <rFont val="Calibri"/>
        <family val="2"/>
        <scheme val="minor"/>
      </rPr>
      <t xml:space="preserve"> (does not include targets with other units aside from persons/individuals)</t>
    </r>
  </si>
  <si>
    <t xml:space="preserve">Overall Budget </t>
  </si>
  <si>
    <t>HelpCode</t>
  </si>
  <si>
    <t>General Protection</t>
  </si>
  <si>
    <t>a.4.1 Community based protection - risk reduction
a.6.2 Individual protection assistance - case management
a.6.5 Referral and information on access to services
b.4.1 Civil documentation (cuts across GP and CP)
b.5.2 Community based protection monitoring
c.2.3 Rights awareness-raising and sensitization including RCCE
c.3.2 Protection monitoring (equivalent system)</t>
  </si>
  <si>
    <t>Mueda</t>
  </si>
  <si>
    <t>21,023
Male: 9,233 / Female: 11,790
(see proposal for disaggregation)</t>
  </si>
  <si>
    <t>ActionAid</t>
  </si>
  <si>
    <t>Gender Based Violence</t>
  </si>
  <si>
    <t xml:space="preserve"> (1) providing health care for GBV survivors, by upscaling capacity to and provide case management to GBV cases in dispalced and host communities, training case workers on safe and ethical management of GBV data, providing psychosocial support to GBV survivors; (2) promoting justice and legal aid by facilitating or assisting in justice and legal aid, conducting capacity building sessions for Police and Community police on GBV and Legal Frameworks, awareness
raising sessions on GBV laws in partnership with PRM and IPAJ, conducting media engagements, engagement of partners and communitite on 16 days of Activism; (3) distributing dignity kits to vulnerable women and girls, and disseminate GBV Referral Pathways, PSEA information and GBV risk mitigation; (4) promoting risk and safety mitigation interventions by conducting awareness sessions on GBV response on available services and referral pathway, conducting safety audits to mitigate GBV, increasing inter-sectoral capacity to prevent and mitigate GBV; (5) establish women and girls friendly spaces to provide psychosocial support, engage adolescent and youth empowerment activities based on need, conduct group psycho therapy to include drama, dance, support health outreaches to the women and girls safe spaces such as Antenatal care, Family Planning, reproductive health awareness sessioins, promote functional adult literacy programs at WGSS; (6) promoting women and girls empowerment by engaging adolescent and youth empowerment activities.</t>
  </si>
  <si>
    <t>Ancuabe, Mueda, Metuge, Ibo, Macomia and Nangade
Nampula City, Meconta, Memba, Erati Lichinga and Cuamba</t>
  </si>
  <si>
    <t>154,500 IDPs
Women: 51,810 / Girls: 49,540</t>
  </si>
  <si>
    <t>AIFO</t>
  </si>
  <si>
    <t>Child Protection</t>
  </si>
  <si>
    <t>ASSESSMENT - Rapid assessment to determine existence and accessibility of basic assistance services CAPACITY BUILDING - Local Authorities and leaders’ (community leaders, religious leaders, traditional healers, traditional midwives) training on disability and inclusion, specifically targeting children with disabilities (CwD) and their protection and participation in community life. - Protection Actors’ (Government and non-government) capacity building on disability, inclusion and protection, disability national legal framework, principle and standards. - Social Action worker’s capacity building on Case Management of Children with Disabilities - CCPCs (Community Child Protection Committees) members’ training on disability and inclusion, Child protection, identification and support to children with disabilities. - Strengthening/establishing protection and communication networks between service providers (government and non- government) and community structures. - Community sensitizations sessions carried out by trained CCPCs members CASE MANAGEMENT - Case Management of Children with disabilities - Attribution of Assistive devices to children with disabilities</t>
  </si>
  <si>
    <t>Balama, Chiure, Cidade de Pemba, Metuge, Montepuez, Mueda, Nangade.</t>
  </si>
  <si>
    <t>2100 (children registered for case management)
2100 (persons assisted through referral services)
105 (government and civil society officials)</t>
  </si>
  <si>
    <t>a.2.2 Health care for GBV survivors / Support to GBV survivors
b.2.1 Risk and safety mitigation
b.3.1 Women and girls friendly spaces
c.2.1 Women and girls empowerment
Carry out accessibility assessments on existing GBV prevention and reporting mechanism; ● Develop/integrate disability-specific referral pathways for women and girls with disabilities; ● Provide inclusive and accessible GBV case management and referral services for women and girls with disabilities; ● Conduct GBV awareness raising sessions for people with disabilities at community level, thereby ensuring proper engagement and support for women and girls with disabilities as well as awareness about reporting mechanisms. ● Provide cash grants for IGA implementation to GBV survivors, especially for women with disability ● Establish/integrate inclusive and accessible women friendly</t>
  </si>
  <si>
    <t>45,000 (GBV survivors assistance and support)
23,000 (persons reached through risk and safety mitigation activities)
28,000 (women and girls provided with psychosocial support at women and girls friendly spaces)</t>
  </si>
  <si>
    <t>AVSI</t>
  </si>
  <si>
    <t>a.1.1 Family tracing and reunification &amp; alternative care
a.6.2 Individual protection assistance - case management
a.6.1 Individual protection assistance - psychosocial services / MHPSS
b.1.2 CAFAAG and community integration
b.1.1 Group activities for mental health and psychosocial support (eg. CFS)
c.3.1 Support to Community based protection mechanism
c.1.1 Integration or mainstreaming of child protection committees (including family based care and capacity for care-givers)</t>
  </si>
  <si>
    <t>Montepuez, Metuge, Ancuabe, Chiure, Ibo, Balama, Mecufi</t>
  </si>
  <si>
    <t>24000 (IDPs and host population)</t>
  </si>
  <si>
    <t>a.2.2 Health care for GBV survivors / Support to GBV survivors
b.3.1 Women and girls friendly spaces
a.3.1 Dignity kits, cash and vouchers
a.6.2 Individual protection assistance - case management
a.6.2 Individual protection assistance - case management
a.6.1 Individual protection assistance - psychosocial services / MHPSS
c.2.1 Women and girls empowerment</t>
  </si>
  <si>
    <t>Montepuez, Metuge, Ancuabe, Chiure , Ibo, Balama, Mecufi</t>
  </si>
  <si>
    <t>16,000 (IDPs and host population)</t>
  </si>
  <si>
    <t>UNHCR</t>
  </si>
  <si>
    <t>1) Community-based protection: i) Community empowerment: UNHCR will expand its network of Protection Focal Points (PFPs) and youth human rights advocates who will be trained to identify and respond to protection challenges in their areas through a community-based approach. This includes: i) referring persons with specific needs to case management providers and specialized services; ii) disseminating information on human rights, GBV prevention and response, child protection, protection of persons with specific needs and referral pathways; and iii) organizing community-led initiatives. ii) Community outreach: UNHCR will expand its mobile protection teams who will be managed by UNHCR or partners’ staff to provide individual counselling to affected populations, including legal support and assistance on MHPSS and GBV related matters, and conduct identification and referrals of persons with specific needs. 2) Protection monitoring: UNHCR and its implementing partners will collect data at household, group and individual level with the aim of identifying protection gaps and incidents, undertaking analysis of protection and displacement trends, and conducting advocacy with Government and/or clusters. 3) Protection services for persons with specific needs: UNHCR will undertake case management of persons with specific needs, including children at risk, persons with disabilities, victims of violence, GBV survivors, and will provide specialized services such as psychosocial support, legal assistance (specially for legal documentation, birth registration and HLP). 4) Institutional support: UNHCR will strengthen cooperation with the Ministry of Gender, Child Protection and Social Affairs, the National Institute for Disaster Management (INGC), the District Infrastructure and Planning Service (SDPI), the National Directorate of Civil Identification and provincial and municipal authorities, in order to improve the protection of IDPs. UNHCR will provide trainings on international and regional legal framework for internal displacement, GBV prevention and response, child protection, disability inclusion, protection of persons with specific needs and PSEA, among other topics. UNHCR has supported and will continue to support the rehabilitation of infrastructure of Government offices and donate office supplies and IT equipment to them for the civil documentation project in Cabo Delgado as well as in Nampula and Niassa provinces. Finally, UNHCR will continue supporting the domestication of the African Union Convention for the Protection and Assistance of Internally Displaced Persons in Africa (Kampala Convention).</t>
  </si>
  <si>
    <t>Pemba, Metuge, Chiure, Montepuez, Namuno, Balama, Mecufi, Mueda, Ancuabe, Palma, Macomia, Ibo
Meconta, Memba, Erati, Rapale, , Nampula city, Nacala – Porto, Nacala - Velha, Lichinga city, Marrupa,Cuamba and Mandimba.</t>
  </si>
  <si>
    <t>targets are pending review</t>
  </si>
  <si>
    <t>CARE</t>
  </si>
  <si>
    <t>Conduct Rapid Gender Assessment &amp; Safety Audit 1 assessment 2 audit (1 per site) Eduardo Mondlane and Lyanda sites, and surroundPromote GBV and Gender awareness raising in sites and surrounding communities 10,000 per site Conduct psychosocial and empowerment activities in existing community-based Women &amp; Girl 600 women and girls
Friendly Spaces (WGFS), including SRHR sessions reached in 2 WGFSs (300 per site ing communities, in Mueda district, Cabo Delgado Distribute dignity kits to GBV survivors and other POC 300 kits (150 per site) Establish and facilitate community dialogues on GBV 6 dialogues (3 per site) Select and train community-based caseworkers on survivor-centred case management 6 case workers (3 per site)</t>
  </si>
  <si>
    <t>20,000 (IDPs and other population)</t>
  </si>
  <si>
    <t>FHI360</t>
  </si>
  <si>
    <t>Community based protection - risk reduction
Individual protection assistance - psychosocial services / MHPSS</t>
  </si>
  <si>
    <t>Ancuabe, Metuge</t>
  </si>
  <si>
    <t>100 (persons for referral services)
15 (persons as protection focal points)
600 (persons for individual protection assistance)</t>
  </si>
  <si>
    <t>a.1 Established effective system for family tracing and reunification
a.2 Improved access to individual protection assistance (eg. Psychosocial services, MHPSS, case management, in-kind, cash, legal assistance and counselling)
b.1.1 Group activities for mental health and psychosocial support
c.1.1 Integration or mainstreaming of child protection committees
c.3.1 Community based protection mechanism</t>
  </si>
  <si>
    <t>9,509 (IDPs and host population)
(1,515 Male; 1,515 Female; 3,239 Boys; 3,239 Girls) targeted population in IDPs and 501 (80 Male; 80 Female; 171 Boys; 171 Girls) in host communities.</t>
  </si>
  <si>
    <t>a.2 Improved access to individual protection assistance (eg. Psychosocial services, MHPSS, case management, in-kind, cash, legal assistance and counselling)
a.3 Provide displaced communities with GBV prevention (including structural behavioral change programs) and empowerment activities
b.2 Stengthen community structures that supports of implement GBV risk reduction activities
b.3 Ensure access of children, women and girls to friendly and secure spaces</t>
  </si>
  <si>
    <t>22,003 (IDPs)
1,159 (host population)
720 (GBV survivors provided assistance and support)
25 (persons trained on case management)
144 (women assisted on justice and legal aid)
10000 (persons reached through awareness raising)
1,100 (women and girls with dignity kits…)
10,000 (persons reached through safety and mitigation activities)
2400 (women and girls with access to safe spaces)
960 (women and girls provided with psychosocial support)</t>
  </si>
  <si>
    <t>FundacionIbo</t>
  </si>
  <si>
    <t>Activities with the community and local authorities:
- Presentation of the project to the community;
- Quarterly meetings with community leaders and district 
authorities (SDSMA, SAAJ);
- Information campaigns on the rights of children and 
women, especially in GBV and PSEA in the 3 districts of Ibo;
- Conducting and making available a survey on the project 
and Foundation;
Activities with women and young adults:
- Literacy and math activities;
- Recreational activities (handicrafts and crafts)
- Empowerment activities through lectures and training in 
specific subjects;
- Training and awareness in gender, nutrition, childcare, 
sexual / reproductive education, breastfeeding / pregnancy;
- Awareness and information activities on GBV, PSEA;
- Creation of a “Women's Association” that represents their 
rights in the community;
Activities with children and adolescents:
- Intellectual development activities through games;
- Playful activities that increase creativity and motor skills.
- School reinforcement in mathematics, literacy and reading.
- Positive leisure such as: Theatre group, Painting/craft 
group, sports, videos,...;
-Lectures with debate on the rights of children and 
adolescents: sexual education, violence and forms of abuse, 
early or forced marriage, pregnancy and use of 
contraceptives</t>
  </si>
  <si>
    <t>Ibo</t>
  </si>
  <si>
    <t>160 (children accesing group activities)
200 (children accessing recreational play)
60 (caregivers accessing group activities)
200 (women and girls accessing safe spaces)
200 (women and girls provided psychosocial support)</t>
  </si>
  <si>
    <t>NRC</t>
  </si>
  <si>
    <t>b.4.1 Civil documentation (cuts across GP and CP)
c.2.4 Due diligence
c.2.5 Security of tenure</t>
  </si>
  <si>
    <t>Mueda, Nangade, Macomia, Mocimboa de Praia, and Palma
 (anticipated newly accessible districts in early 2022)</t>
  </si>
  <si>
    <t>21,000 (persons for civil documentation)
20 (districts for HLP)</t>
  </si>
  <si>
    <t>(1) training community based protection volunteers or protection focal points (eg. Protection mainstreaming, disaster management), (2) material or technical support to community based protection mechanisms or structures, (3) awareness raising and advocacy with authorities, (4) provision of MHPSS for affected persons and case management, including training on protection case management, (5) immediate/short term emergency support for Persons with Disabilities (Food, NFI, construction materials, water purifiers, etc.), (6) provision of assistance to persons with disability through assistive devices, (7) support to receive legal advice and services in order to access justice (excluding civil documentation), (8) support, establish, strengthenining of Integrated protection services and desks, (9) support to POCs through referrals</t>
  </si>
  <si>
    <t>Ancuabe, Mueda, Metuge, Ibo, Pemba City, Macomia and Nangade
Nampula City, Meconta, Memba and Nacala-Velha
Lichinga</t>
  </si>
  <si>
    <t>154,500
(This project seeks to protect the rights of 154,500 IDPs, particularly 51,810 women, 22,000 men, 49,540 girls, 22,800 boys, 3,200 elder women, 1,750 elder men and 3,400 people with disability)</t>
  </si>
  <si>
    <t>b.4.1 Civil documentation (cuts across GP and CP)
c.3.2 Protection monitoring (equivalent system)
a.6.1 Individual protection assistance - psychosocial services / MHPSS
a.6.5 Referral and information on access to services
a.4.1 Community based protection - risk reduction
b.5.2 Community based protection monitoring
a.6.3 Individual protection assistance - In-kind and cash for protection
c.2.3 Rights awareness-raising and sensitization including RCCE</t>
  </si>
  <si>
    <t>40,000 (IDPs and Host Population)</t>
  </si>
  <si>
    <t>IOM</t>
  </si>
  <si>
    <t>a.2.1 Case management (Child protection)
Issue children and caregivers with civil/individual documentation 
a.2.5 Individual protection assistance - psychosocial services / MHPSS
a.2.3 Justice and legal aid
b.1.1 Group activities for mental health and psychosocial support (eg. CFS)</t>
  </si>
  <si>
    <t>Ancuabe, Balama, Chiure, Pemba, Ibo, Metuge, Montepuez
Meconta, Memba, Nampula City
Lichinga, Marrupa</t>
  </si>
  <si>
    <t>10000 (persons assisted through referrals)
37000 (children accessing group activities)
10000 (children accessing recreational activities)
7500 (caregivers accessing group activities)
3000 (persons raised awareness on child protection issues)</t>
  </si>
  <si>
    <t>Provision of MHPSS services for GBV survivors and individuals at risk of GBV, including psychological first aid, counselling, support groups, psychoeducation, socio-cultural activities 2. Capacity building of government, community focal points, and IOM CCCM, Shelter, DTM, and Health staff 3. Provision of awareness-raising activities for the communities on gender, women’s rights, and GBV</t>
  </si>
  <si>
    <t>IsraAid</t>
  </si>
  <si>
    <t xml:space="preserve">Activity 1: Establish two holistic CFSs in collaboration with local community actors.  
Activity 2: Implement capacity building training programs for local CP actors within the CFS setting, to strengthen the community’s resilience to prevent and respond to CP risks within the community (training topics to include - case work, PSS, ethics and guidelines of interventions and referrals, etc). 
Activity 3: Provide individual CP assistance services, operated by community actors. Community CP actors, service providers and community leaders will be trained and accompanied by IsraAID teams, to facilitate the activities within the center. This will include; recreational activities for children (in the after school hours), women and girl groups; nutrition and WASH activities; and other activities that will serve the needs of the community.  
The flexibility of the project and the close collaboration with local actors will allow the CFS to become a center serving  the community - IDP and host - as a whole, changing and adapting according to the specific needs expressed by the  community.  The activities will be aimed for IDP and host community populations as a whole, providing a space to promote inclusion and integration. </t>
  </si>
  <si>
    <t>Metuge, Ancuabe</t>
  </si>
  <si>
    <t>2300 (IDPs and host communities)
 1.150 females between 5-20 years-old, and 1.150 males between 5-20 years old both enrolled and not enrolled in the education system.</t>
  </si>
  <si>
    <t>Kubatsira</t>
  </si>
  <si>
    <t>a.2.2 Health care for GBV survivors / Support to GBV survivors
b.3.1 Women and girls friendly spaces</t>
  </si>
  <si>
    <t>Mecufi, Meconta, Nacala -a- Velha</t>
  </si>
  <si>
    <t>9,100 (persons assisted in justice and legal aid, awareness raising activities in host and idp communities)
30 (police officers)
4,500 (women and girls with dignity kits)
4,500 (persons reached through safety and risk mitigation activities)
10,300 (women and girls provided with psychosocial support in women and girls friendly spaces)</t>
  </si>
  <si>
    <t>HI</t>
  </si>
  <si>
    <t>Mapping of PSS and other mainstream services available in the targeted areas and assess community functioning and coping mechanisms. - MHPSS awareness sessions in communities and resettlement camps. - strengthening of referral community support mechanisms ,supporting activities that are initiated by the communities and facilitate community support to the most vulnerable people. - Screening, orientation and referral of beneficiaries for Psychological AID to MHPSS services - Support implementation of Child Protection Community committees . Inclusion strategy developed to guide project development and implementation To advance humanitarian quality, accountability and non-discrimination in the provision of assistance to the vulnerable groups, requires that humanitarian actors must respond in a way that considers the needs of all people affected by a crisis including people with disabilities. Protect vulnerable communities and effects of armed conflict trough risk education . Activities will include - Public awareness campaigns with tailored messaging - Emergency risk education sessions including emergency preparedness - Identification, selection and training of community focal points and local partners to spread accurate and sustainable safety messages - Collection of casualty data, service mapping, and identification and referral of victims - Trainings and safety briefings for humanitarian actors to promote safe behaviors</t>
  </si>
  <si>
    <t>Pemba, Metuge, Chiure, Ancuabe, Montepuez , Mueda</t>
  </si>
  <si>
    <t xml:space="preserve">31,500 (persons for awareness campaigns)
11,000 (persons for referral services)
</t>
  </si>
  <si>
    <t>LftW</t>
  </si>
  <si>
    <t>a.4.1 Community based protection - risk reduction
a.6.1 Individual protection assistance - psychosocial services / MHPSS
a.6.3 Individual protection assistance - In-kind and cash for protection
c.2.3 Rights awareness-raising and sensitization including RCCE</t>
  </si>
  <si>
    <t>11 (persons for protection focal points)
200 (persons with disability)
150 (persons for individual proteciton assistant)
90 (persons for assistive devices)
40 (persons for capacity building)
60 (humanitarian and government actors)</t>
  </si>
  <si>
    <t>Plan Intl</t>
  </si>
  <si>
    <t>c.3.1 Support to Community based protection mechanism (eg. CFS)
a.1.1 Family tracing and reunification &amp; alternative care
b.1.2 CAFAAG and community integration</t>
  </si>
  <si>
    <t>Chiure, Montepeuz, Mueda, Meconta</t>
  </si>
  <si>
    <t>30650 (persons in IDP and host communities)
2,650 Children (3-5 years)-female 1,590, male 1,060 8,000 children (6-9 years)-female 4,800, male 3,200 10,000 Adolescents (10-17 years)-female 6,000, male 4,000 2,000 young adults (18-24 years)-famale 1,200, male 800 8,000 adults (25 years above)-female 4,800, male 3,200</t>
  </si>
  <si>
    <t>SCI</t>
  </si>
  <si>
    <t>a.2.1 Case management
a.1.1 Family tracing and reunification &amp; alternative care
a.2.4 Dignity kits, cash and vouchers
b.1.2 CAFAAG and community integration
c.3.1 Support to Community based protection mechanism</t>
  </si>
  <si>
    <t>Pemba, Montepuez, Chuire, Mecufi, Mueda, Metuge,</t>
  </si>
  <si>
    <t>61945 (IDPs and host population)
(girls 19,420, boys 12,950, women 16,757 , men 12,812 and 1,858 persons with Disability)</t>
  </si>
  <si>
    <t>StreetChild</t>
  </si>
  <si>
    <t>a.1.1 Family tracing and reunification &amp; alternative care
a.2.1 Case management
c.3.1 Support to Community based protection mechanism
c.1.1 Integration or mainstreaming of child protection committees
a.2.2 Health care for GBV survivors / Support to GBV survivors</t>
  </si>
  <si>
    <t>Chiúre, Ancuabe, Montepuez, Balama, Meluco</t>
  </si>
  <si>
    <t>1000 (UASC registered)
200 (UASC reunited with families)
500 (children provided alternative care)
600 (caregivers trained in alternative care)
2000 (children registered in case mgt)
1250 (persons assisted through referrals)
8000 (children accessing group activities)
8000 (children accessing recreational activities)
100 (GBV survivors provided support)
42 (persons trained in case management)</t>
  </si>
  <si>
    <t>UNFPA</t>
  </si>
  <si>
    <t>a.2.2 Health care for GBV survivors / Support to GBV survivors
b.3.1 Women and girls friendly spaces
a.3.1 Dignity kits, cash and vouchers
b.2.1 Risk and safety mitigation</t>
  </si>
  <si>
    <t>Ancuabe, Chiure, Ibo, Macomia, Mecufi, Metuge, Montepuez, Mueda, Cidade De Pemba, Palma, Quissanga.  Meconta, Memba, Monapo, Nacala Porto, Nacala-a-Velha, Cidade de Lichinga, Marrupa.</t>
  </si>
  <si>
    <t>60 (persons trained in GBV and ethical data mgt)
40 (health workers trained in clinical mgt or rape)
10,000 (women and girls with access to dignity kits…)
36,000 (women and girls accessig safe spaces)
50 (persons/non-GBV actors)
42 (police and judicial officers)</t>
  </si>
  <si>
    <t>a.2.2 Health care for GBV survivors / Support to GBV survivors
a.2.3 Justice and legal aid
b.2.1 Risk and safety mitigation
c.2.1 Women and girls empowerment
b.2.1 Risk and safety mitigation
a.2.3 Justice and legal aid</t>
  </si>
  <si>
    <t>Ancuabe, Balama, Chiure, Pemba, Ibo, Macamoia, Mecufi, Metuge, Montepuez, Mueda, Namuno, Palma, Quissanga</t>
  </si>
  <si>
    <t>350 (women and girls with dignity kits, cash, in-kind and voucher)
49,000 (persons reached throuh risk and safety mitigation activities)
3,500 (women and girls with access to women and girls friendly spaces)</t>
  </si>
  <si>
    <t>a.6.1 Individual protection assistance - psychosocial services / MHPSS
a.6.3 Individual protection assistance - In-kind and cash for protection
a.2.2 Health care for GBV survivors / Support to GBV survivors
c.2.2 Law and policy including on Cluster - related matters
c.3.2 Protection monitoring (equivalent system)
a.4.1 Community based protection - risk reduction</t>
  </si>
  <si>
    <t>Ancuabe, Balama, Chiure, Pemba, Ibo, Metuge, Meconta, Memba, Nampula City, Lichinga, Marrupa</t>
  </si>
  <si>
    <t>75,000 (persons for individual protection assistance)
6,100 (persons for capacity building)
5,000 (persons for referrals)
500 (persons for counter-trafficking)
6,100 (persons for awareness sessions)</t>
  </si>
  <si>
    <t>UNICEF</t>
  </si>
  <si>
    <t>Minimum Package – insecure districts with limited access · Community based child protection monitoring, including child rights monitoring · Registration of missing or unaccompanied separated children &amp; restoring family links · Awareness on MRE &amp; key CP risks in the area · Mobile MHPSS Medium Package – districts or locations where we have overnight access increased security · All of the minimum package · Mobile MHPSS for focused group activities as points of entry to case management focusing on adolescents and caregivers · Prevention activities relating to risk of recruitment, GBV, MRE Full package – secure districts with high levels of UASC or IDPs · Building on Minimum and Medium package · MHPSS; recreational and play activities as well as focused activities for adolescents and caregivers through community based approaches · Strengthening Case management including family tracing services, caring for child survivors, linking Govt social workers with communities &amp; humanitarian systems. · Community based prevention and mitigation strategies/actions for SGBV, recruitment &amp; other protection risks. · Development opportunities for youth, linking to education, employment, activism etc</t>
  </si>
  <si>
    <t>Palma, Meuda with access to Nangade, Ibo with access to Quissanga, Macomia, Macimba da Priaa (when access starts), Ancuabe Metuge, Chiure, Montepuez, Pemba, Balama</t>
  </si>
  <si>
    <t>400000 (IDPs and host communities)
223,000 (boys and girls will be targeted based on needs - Cabo Delgado)
45,000 (75% female caregivers - Cabo Delgado)
20,928 (boys and girls will be targeted based on needs - Nampula)
11,000 (75% female caregivers - Nampula)</t>
  </si>
  <si>
    <t>Muleidi</t>
  </si>
  <si>
    <t>Psychosocial support for GBV survivors women and girls. Follow-up of GBV cases through MULEIDE's legal sector in partnership with the provincial attorney general's office.</t>
  </si>
  <si>
    <t>Namuno, Palma, Montepuez, Balama, Chiure, Metuge, Cidade de Pemba</t>
  </si>
  <si>
    <t>1500 (women and girls GBV survivors)</t>
  </si>
  <si>
    <t>2022 HRP Multi-Partner Review Sample Score Card</t>
  </si>
  <si>
    <t>Cluster:</t>
  </si>
  <si>
    <t>GENERAL PROTECTION</t>
  </si>
  <si>
    <t>Multi-Partner  members names and organizations:</t>
  </si>
  <si>
    <t>Panel Members: Hugo Reichenberger (UNHCR), Elisa Morrone (AIFO), Derya Ferhat (IOM), Deiliany Souza (UNHCR), Chris Wade (NRC)</t>
  </si>
  <si>
    <t>Review Date (mm/dd/yy):</t>
  </si>
  <si>
    <t>CLUSTER SPECIFIC SCORE CONSIDERATIONS</t>
  </si>
  <si>
    <t>HRP Partner</t>
  </si>
  <si>
    <t>Humanity and Inclusion</t>
  </si>
  <si>
    <t>LFTW</t>
  </si>
  <si>
    <t>OVERALL Panel SCORE</t>
  </si>
  <si>
    <t>Hugo Reichenberger</t>
  </si>
  <si>
    <t>Derya Ferhat</t>
  </si>
  <si>
    <t>Elisa Morrone</t>
  </si>
  <si>
    <t>Deiliany Souza</t>
  </si>
  <si>
    <t>Chris Wade</t>
  </si>
  <si>
    <t>S/N</t>
  </si>
  <si>
    <t>HRP SCORE CRITERIA</t>
  </si>
  <si>
    <t xml:space="preserve"> Score Critiera (please review and finalize - agree)</t>
  </si>
  <si>
    <t>Score</t>
  </si>
  <si>
    <t>Criticality CRITERIA</t>
  </si>
  <si>
    <t>ii</t>
  </si>
  <si>
    <t xml:space="preserve">Project in line with Cluster’s Strategic Objectives for the 2021 HRP </t>
  </si>
  <si>
    <t>Score 0 - Project does not address the Strategic Cluster Objectives for the HRP;
Score 1- 5:  Project partially address Strategic Objectives.
Score 6-9: Project mostly address Strategic Objectives.
Score 10 - The project addresses the strategic objectives with score of 10 leading to signifcant positive impact on the identified needs of the cluster</t>
  </si>
  <si>
    <t>total score of 10</t>
  </si>
  <si>
    <t>iii</t>
  </si>
  <si>
    <t>Proposed activities are priority activities outlined by the cluster</t>
  </si>
  <si>
    <t xml:space="preserve">Score 0 - Project does not address the Strategic Cluster Priority Activities;
Score 1- 5:  Project partially has identified priority activities of the Cluster
Score 6-9: Project mostly identified priority activities of the Cluster
Score 10 - The project activities are all a priority to the sector </t>
  </si>
  <si>
    <t>iv</t>
  </si>
  <si>
    <t>Project is in the identified geographic priorities for the cluster</t>
  </si>
  <si>
    <t>Score 0 - Project does not cover identified priority Districts of the Cluster/AoR
Score 1- 5:  Project only partially covered identified priority Districts of the Cluster/AoR
Score 6-9: Project mostly covered identified priority Districts of the Cluster/AoR
Score 10 - The Project covered Districts are priority of the Cluster/AoR</t>
  </si>
  <si>
    <t>v</t>
  </si>
  <si>
    <t>Integration with other projects from other clusters</t>
  </si>
  <si>
    <t>Score 0 - Project unable to demonstrate integration with other Clusters
Score 1- 5:  Project only partially demonstrate integration with other Clusters
Score 6-9: Project moslty demostrate integration with other Clusters
Score 10 - The Project is able to demonstrate integration with other Clusters</t>
  </si>
  <si>
    <t>vi</t>
  </si>
  <si>
    <t>Extent to which project addresses cross-cutting issues:</t>
  </si>
  <si>
    <t>Overall Score is 20 (max score of 5 per cross-cutting issue)</t>
  </si>
  <si>
    <t>total score of 20</t>
  </si>
  <si>
    <t> </t>
  </si>
  <si>
    <t xml:space="preserve">Mainstreaming Protection; </t>
  </si>
  <si>
    <t>Score 0 - Project unable to demonstrate ways to mainstream Protection
Score 1-3:  Project only partially demonstrate mainstreaming of Protection
Score 4-5 - The Project is able to demonstrate substantially mainstreaming of Protection</t>
  </si>
  <si>
    <t>total score of 5</t>
  </si>
  <si>
    <t xml:space="preserve">-Accountability to Affected People; </t>
  </si>
  <si>
    <t>Score 0 - Project unable to demonstrate ways to integrate AAP
Score 1-3:  Project only partially demonstrate integration of AAP
Score 4-5 - The Project is able to demonstrate substantially integration of AAP</t>
  </si>
  <si>
    <t>-Ensures PSEA considerations;</t>
  </si>
  <si>
    <t>Score 0 - Project unable to ensure PSEA considerations
Score 1-3:  Project only partially ensured PSEA considerations
Score 4-5 - The Project is able to ensure substantially considerations for PSEA</t>
  </si>
  <si>
    <t xml:space="preserve">-Gender Considerations; </t>
  </si>
  <si>
    <t>Score 0 - Project unable to ensure Gender considerations
Score 1-3:  Project only partially ensured Gender considerations
Score 4-5 - The Project is able to ensure substantially considerations for GENDER</t>
  </si>
  <si>
    <t xml:space="preserve">-Disability Inclusion and </t>
  </si>
  <si>
    <t>Score 0 - Project unable to ensure considerations disability inclusions
Score 1-3:  Project only partially ensured inclusion for disability
Score 4-5 - The Project is able to ensure substantially inclusion for DISABILITY</t>
  </si>
  <si>
    <t>-Environmental Considerations</t>
  </si>
  <si>
    <t>Score 0 - Project unable to ensure integrated environmental considerations
Score 1-3:  Project only partially integrated environmental considerations
Score 4-5 - The Project is able to integrate ENVIRONMENTAL considerations</t>
  </si>
  <si>
    <t>Criticality total score</t>
  </si>
  <si>
    <t>Panel SCORE</t>
  </si>
  <si>
    <t>Other CRITERIA</t>
  </si>
  <si>
    <t>i</t>
  </si>
  <si>
    <t xml:space="preserve"> providing inputs to policy and position papers</t>
  </si>
  <si>
    <t>Score 0 -Partner has not submitting edits to policy papers
Score 1 - 3:  Partner rarely submitting policy paper
Score 4-7: Partner submitted inputs to policy papers most of the time
Score 8-10: Partner  always submitted policy papers</t>
  </si>
  <si>
    <t>Participation in Protection Cluster and AoR Meetings and actively contributing to the discussions</t>
  </si>
  <si>
    <t>Score 0 -Partner has no participation
Score 1 - 2:  Participating rarely
Score 3-4: Participating in some meetings
Score 5-7: Participating in most meetings with no participation
Score 8-9: Participating in most meetings with participation
Score 10: Participating in all meetings with full participation</t>
  </si>
  <si>
    <t xml:space="preserve">Contribution to the 5W </t>
  </si>
  <si>
    <t>Score 0 -Partner has not submitting 5W
Score 1 - 3:  Partner rarely submitting 5w
Score 4-7: Partner submitted 5W most of the time
Score 8-10: Partner  always submitted 5W</t>
  </si>
  <si>
    <t>Participation in Protection Cluster activities in the field (missions, FGDs, EPU, inter-cluster missions, assessments, etc...)</t>
  </si>
  <si>
    <t>Score 0 -Partner has no participation
Score 1 - 2:  Participating rarely
Score 3-4: Participating in some cluster activities
Score 5-7: Participating in most cluster activities with no participation
Score 8-9: Participating in most cluster activities with participation
Score 10: Participating in all all cluster activities with full participation</t>
  </si>
  <si>
    <t>Feasability total</t>
  </si>
  <si>
    <t>Note: ActionAid - geographical area is wide and may need to reconsider realistic targeting</t>
  </si>
  <si>
    <t>CHILD PROTECTION</t>
  </si>
  <si>
    <t>Kudzai Dhliwayo (Plan Intl); Miriam Ruscio (AVSI), Margaret Atimango (SCI), 
Neidi Carvalho (CP AoR)</t>
  </si>
  <si>
    <t>Save the Children</t>
  </si>
  <si>
    <t>Feasibility CRITERIA</t>
  </si>
  <si>
    <t>Access (operational space in target location)</t>
  </si>
  <si>
    <t>Score 0 -Partner has no access or operational space in target location
Score 1 - 4  Partner has VERY LOW access or operational space in target location
Score 5-8: Partner has LOW access or operational space in target location
Score 9-16: Partner has ACCEPTABLE level of access or operational space in target location
Score 16-19: Partner has HIGH access or operational space in target location
Score 20: Partner has FULL CAPACITYaccess or operational space in target location</t>
  </si>
  <si>
    <t>Project budget is reasonable in line with proposed activities ($/beneficiary for similar activities)</t>
  </si>
  <si>
    <t>Score 0 : Budget is NOT REASONABLE (too low or too high)
Score 5-8:  Budget is PARTIALLY REASONABLE (requires major amendment to project)
Score 9-16: Budget is within ACCEPTABLE level (requires minor amendment to project)
Score 17-20: Budget is REASONABLE (no need for amendment to the project)</t>
  </si>
  <si>
    <t>Contribution to the 5W and providing inputs to policy and position papers</t>
  </si>
  <si>
    <t>GENDER BASED VIOLENCE</t>
  </si>
  <si>
    <t>Colleen Robets - UNHCR, Iman Qasis - UNFPA, Nipaphun Torsound - FHI360, Harriet Adong - GBV Coordinator</t>
  </si>
  <si>
    <t>Fundacion Ibo</t>
  </si>
  <si>
    <t>Action Aid</t>
  </si>
  <si>
    <t>KUBATSIRA</t>
  </si>
  <si>
    <t>Score 0 : Budget is NOT REASONABLE (too low or too high)
Score 1 - 4:  Budget is PARTIALLY REASONABLE (requires major amendment to project)
Score 5-7: Budget is within ACCEPTABLE level (requires minor amendment to project)
Score 8-10: Budget is REASONABLE (no need for amendment to the project)</t>
  </si>
  <si>
    <r>
      <t>Capacity of the partner to implement proposed activities</t>
    </r>
    <r>
      <rPr>
        <i/>
        <sz val="12"/>
        <color rgb="FFFF0000"/>
        <rFont val="Arial"/>
        <family val="2"/>
      </rPr>
      <t xml:space="preserve">
(eg. Finance, technical, staffing, presence, logistics, mobility, etc…)</t>
    </r>
  </si>
  <si>
    <t>Score 0 -Partner has no capacity to implement the Project
Score 1 - 2:  Partner has VERY LOW CAPACITY to implement the Project
Score 3-4: Partner has LOW CAPACITY to implement the Project
Score 5-7: Partner has ACCEPTABLE level of capacity to implement the Project
Score 8-9: Partner has HIGH CAPACITY to implement the Project
Score 10: Partner has FULL CAPACITY to implement the Project</t>
  </si>
  <si>
    <t>Score 0 -Partner has no access or operation space in the target locations)
Score 1 - 2:  Partner has VERY LOW access or operation space in the target locations)
Score 3-4: Partner has LOW access or operation space in the target locations)
Score 5-7: Partner has ACCEPTABLE level of access or operation space in the target locations)
Score 8-9: Partner has HIGH access or operation space in the target locations)
Score 10: Partner has FULL access or operation space in the target locations)</t>
  </si>
  <si>
    <t>Partner presence and participation in the target location</t>
  </si>
  <si>
    <t>Score 0 -Partner has no presence in target location.
Score 1 - 2:  Partner has VERY LOW presence in target location.
Score 3-4: Partner has LOW presence in target location.
Score 5-7: Partner has ACCEPTABLE level of no presence in target location
Score 8-9: Partner has HIGH presence in target location.
Score 10: Partner has FULL presence in target 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</si>
</sst>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00_-;\-* #,##0.00_-;_-* &quot;-&quot;??_-;_-@_-"/>
    <numFmt numFmtId="165" formatCode="[$USD]\ #,##0.00;\-[$USD]\ #,##0.00"/>
    <numFmt numFmtId="166" formatCode="[$USD]\ #,##0.00"/>
  </numFmts>
  <fonts count="37" x14ac:knownFonts="1">
    <font>
      <sz val="12"/>
      <color theme="1"/>
      <name val="Calibri"/>
      <family val="2"/>
      <scheme val="minor"/>
    </font>
    <font>
      <sz val="11"/>
      <color theme="1"/>
      <name val="Calibri"/>
      <family val="2"/>
      <scheme val="minor"/>
    </font>
    <font>
      <sz val="12"/>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2"/>
      <name val="Calibri"/>
      <family val="2"/>
      <scheme val="minor"/>
    </font>
    <font>
      <sz val="12"/>
      <color rgb="FF000000"/>
      <name val="Calibri"/>
      <family val="2"/>
    </font>
    <font>
      <sz val="12"/>
      <name val="Calibri"/>
      <family val="2"/>
    </font>
    <font>
      <b/>
      <u/>
      <sz val="18"/>
      <color rgb="FF0070C0"/>
      <name val="Arial"/>
      <family val="2"/>
    </font>
    <font>
      <b/>
      <sz val="12"/>
      <color theme="1"/>
      <name val="Arial"/>
      <family val="2"/>
    </font>
    <font>
      <b/>
      <sz val="16"/>
      <color theme="1"/>
      <name val="Calibri"/>
      <family val="2"/>
      <scheme val="minor"/>
    </font>
    <font>
      <b/>
      <sz val="11"/>
      <name val="Arial"/>
      <family val="2"/>
    </font>
    <font>
      <b/>
      <sz val="14"/>
      <color theme="1"/>
      <name val="Calibri"/>
      <family val="2"/>
    </font>
    <font>
      <sz val="12"/>
      <color theme="1"/>
      <name val="Times New Roman"/>
      <family val="2"/>
    </font>
    <font>
      <b/>
      <sz val="11"/>
      <color theme="1"/>
      <name val="Arial"/>
      <family val="2"/>
    </font>
    <font>
      <b/>
      <sz val="9"/>
      <color theme="1"/>
      <name val="Arial"/>
      <family val="2"/>
    </font>
    <font>
      <b/>
      <sz val="9"/>
      <color rgb="FF000000"/>
      <name val="Arial"/>
      <family val="2"/>
    </font>
    <font>
      <b/>
      <sz val="11"/>
      <color rgb="FF000000"/>
      <name val="Arial"/>
      <family val="2"/>
    </font>
    <font>
      <sz val="12"/>
      <color theme="1"/>
      <name val="Arial"/>
      <family val="2"/>
    </font>
    <font>
      <b/>
      <u/>
      <sz val="12"/>
      <color theme="1"/>
      <name val="Arial"/>
      <family val="2"/>
    </font>
    <font>
      <sz val="9"/>
      <color theme="1"/>
      <name val="Arial"/>
      <family val="2"/>
    </font>
    <font>
      <sz val="9"/>
      <color rgb="FF000000"/>
      <name val="Arial"/>
      <family val="2"/>
    </font>
    <font>
      <b/>
      <sz val="16"/>
      <color theme="1"/>
      <name val="Arial"/>
      <family val="2"/>
    </font>
    <font>
      <sz val="10"/>
      <color theme="1"/>
      <name val="Arial"/>
      <family val="2"/>
    </font>
    <font>
      <b/>
      <sz val="12"/>
      <color rgb="FF000000"/>
      <name val="Arial"/>
      <family val="2"/>
    </font>
    <font>
      <b/>
      <sz val="16"/>
      <color rgb="FF000000"/>
      <name val="Arial"/>
      <family val="2"/>
    </font>
    <font>
      <sz val="12"/>
      <color rgb="FF000000"/>
      <name val="Arial"/>
      <family val="2"/>
    </font>
    <font>
      <b/>
      <sz val="20"/>
      <color theme="1"/>
      <name val="Times New Roman"/>
      <family val="1"/>
    </font>
    <font>
      <b/>
      <sz val="8"/>
      <color theme="1"/>
      <name val="Arial"/>
      <family val="2"/>
    </font>
    <font>
      <sz val="10"/>
      <color rgb="FF000000"/>
      <name val="Arial"/>
      <family val="2"/>
    </font>
    <font>
      <i/>
      <sz val="12"/>
      <color rgb="FFFF0000"/>
      <name val="Arial"/>
      <family val="2"/>
    </font>
    <font>
      <i/>
      <sz val="10"/>
      <color rgb="FFFF0000"/>
      <name val="Arial"/>
      <family val="2"/>
    </font>
    <font>
      <sz val="11"/>
      <color theme="1"/>
      <name val="Arial"/>
      <family val="2"/>
    </font>
    <font>
      <b/>
      <sz val="14"/>
      <color theme="1"/>
      <name val="Arial"/>
      <family val="2"/>
    </font>
    <font>
      <b/>
      <sz val="12"/>
      <name val="Arial"/>
      <family val="2"/>
    </font>
    <font>
      <sz val="14"/>
      <color theme="1"/>
      <name val="Calibri"/>
      <family val="2"/>
      <scheme val="minor"/>
    </font>
  </fonts>
  <fills count="15">
    <fill>
      <patternFill patternType="none"/>
    </fill>
    <fill>
      <patternFill patternType="gray125"/>
    </fill>
    <fill>
      <patternFill patternType="solid">
        <fgColor theme="0" tint="-0.249977111117893"/>
        <bgColor indexed="64"/>
      </patternFill>
    </fill>
    <fill>
      <patternFill patternType="solid">
        <fgColor theme="2" tint="-0.249977111117893"/>
        <bgColor indexed="64"/>
      </patternFill>
    </fill>
    <fill>
      <patternFill patternType="solid">
        <fgColor rgb="FFAEAAAA"/>
        <bgColor rgb="FF000000"/>
      </patternFill>
    </fill>
    <fill>
      <patternFill patternType="solid">
        <fgColor theme="8" tint="0.79998168889431442"/>
        <bgColor indexed="64"/>
      </patternFill>
    </fill>
    <fill>
      <patternFill patternType="solid">
        <fgColor rgb="FFDDEBF7"/>
        <bgColor rgb="FF000000"/>
      </patternFill>
    </fill>
    <fill>
      <patternFill patternType="solid">
        <fgColor theme="3" tint="0.59999389629810485"/>
        <bgColor indexed="64"/>
      </patternFill>
    </fill>
    <fill>
      <patternFill patternType="solid">
        <fgColor theme="6" tint="0.79998168889431442"/>
        <bgColor indexed="64"/>
      </patternFill>
    </fill>
    <fill>
      <patternFill patternType="solid">
        <fgColor rgb="FFFFC000"/>
        <bgColor indexed="64"/>
      </patternFill>
    </fill>
    <fill>
      <patternFill patternType="solid">
        <fgColor theme="0"/>
        <bgColor indexed="64"/>
      </patternFill>
    </fill>
    <fill>
      <patternFill patternType="solid">
        <fgColor theme="6"/>
        <bgColor indexed="64"/>
      </patternFill>
    </fill>
    <fill>
      <patternFill patternType="solid">
        <fgColor rgb="FFA5A5A5"/>
        <bgColor rgb="FF000000"/>
      </patternFill>
    </fill>
    <fill>
      <patternFill patternType="solid">
        <fgColor rgb="FFFFC000"/>
        <bgColor rgb="FF000000"/>
      </patternFill>
    </fill>
    <fill>
      <patternFill patternType="solid">
        <fgColor theme="4" tint="0.59999389629810485"/>
        <bgColor indexed="64"/>
      </patternFill>
    </fill>
  </fills>
  <borders count="24">
    <border>
      <left/>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style="thin">
        <color rgb="FF808080"/>
      </bottom>
      <diagonal/>
    </border>
    <border>
      <left/>
      <right style="thin">
        <color rgb="FF808080"/>
      </right>
      <top style="thin">
        <color rgb="FF808080"/>
      </top>
      <bottom/>
      <diagonal/>
    </border>
    <border>
      <left/>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right style="thin">
        <color rgb="FF808080"/>
      </right>
      <top/>
      <bottom style="thin">
        <color rgb="FF808080"/>
      </bottom>
      <diagonal/>
    </border>
    <border>
      <left style="thin">
        <color theme="0" tint="-0.499984740745262"/>
      </left>
      <right style="thin">
        <color theme="0" tint="-0.499984740745262"/>
      </right>
      <top style="thin">
        <color theme="0" tint="-0.499984740745262"/>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theme="0" tint="-0.499984740745262"/>
      </left>
      <right style="thin">
        <color theme="0" tint="-0.499984740745262"/>
      </right>
      <top style="thin">
        <color rgb="FF000000"/>
      </top>
      <bottom style="thin">
        <color theme="0" tint="-0.499984740745262"/>
      </bottom>
      <diagonal/>
    </border>
    <border>
      <left/>
      <right style="thin">
        <color rgb="FF808080"/>
      </right>
      <top/>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s>
  <cellStyleXfs count="5">
    <xf numFmtId="0" fontId="0" fillId="0" borderId="0"/>
    <xf numFmtId="164" fontId="2" fillId="0" borderId="0" applyFont="0" applyFill="0" applyBorder="0" applyAlignment="0" applyProtection="0"/>
    <xf numFmtId="0" fontId="1" fillId="0" borderId="0"/>
    <xf numFmtId="0" fontId="14" fillId="0" borderId="0"/>
    <xf numFmtId="0" fontId="1" fillId="0" borderId="0"/>
  </cellStyleXfs>
  <cellXfs count="181">
    <xf numFmtId="0" fontId="0" fillId="0" borderId="0" xfId="0"/>
    <xf numFmtId="0" fontId="0" fillId="0" borderId="0" xfId="0" applyAlignment="1">
      <alignment vertical="top"/>
    </xf>
    <xf numFmtId="0" fontId="0" fillId="0" borderId="0" xfId="0" applyAlignment="1">
      <alignment vertical="top" wrapText="1"/>
    </xf>
    <xf numFmtId="165" fontId="0" fillId="0" borderId="0" xfId="0" applyNumberFormat="1" applyAlignment="1">
      <alignment vertical="top"/>
    </xf>
    <xf numFmtId="0" fontId="3" fillId="0" borderId="1" xfId="0" applyFont="1" applyBorder="1" applyAlignment="1">
      <alignment horizontal="center" vertical="top" wrapText="1"/>
    </xf>
    <xf numFmtId="165" fontId="3" fillId="0" borderId="1" xfId="0" applyNumberFormat="1" applyFont="1" applyBorder="1" applyAlignment="1">
      <alignment horizontal="center" vertical="top"/>
    </xf>
    <xf numFmtId="0" fontId="5" fillId="0" borderId="0" xfId="0" applyFont="1" applyAlignment="1">
      <alignment vertical="top"/>
    </xf>
    <xf numFmtId="0" fontId="6" fillId="0" borderId="2" xfId="0" applyFont="1" applyBorder="1" applyAlignment="1">
      <alignment vertical="top"/>
    </xf>
    <xf numFmtId="0" fontId="6" fillId="0" borderId="2" xfId="0" applyFont="1" applyBorder="1" applyAlignment="1">
      <alignment vertical="top" wrapText="1"/>
    </xf>
    <xf numFmtId="0" fontId="0" fillId="0" borderId="2" xfId="0" applyBorder="1" applyAlignment="1">
      <alignment vertical="top"/>
    </xf>
    <xf numFmtId="0" fontId="0" fillId="0" borderId="2" xfId="0" applyBorder="1" applyAlignment="1">
      <alignment vertical="top" wrapText="1"/>
    </xf>
    <xf numFmtId="166" fontId="0" fillId="0" borderId="2" xfId="1" applyNumberFormat="1" applyFont="1" applyFill="1" applyBorder="1" applyAlignment="1">
      <alignment vertical="top"/>
    </xf>
    <xf numFmtId="0" fontId="7" fillId="0" borderId="2" xfId="0" applyFont="1" applyBorder="1" applyAlignment="1">
      <alignment vertical="top" wrapText="1"/>
    </xf>
    <xf numFmtId="0" fontId="6" fillId="0" borderId="3" xfId="0" applyFont="1" applyBorder="1" applyAlignment="1">
      <alignment vertical="top" wrapText="1"/>
    </xf>
    <xf numFmtId="0" fontId="6" fillId="0" borderId="4" xfId="0" applyFont="1" applyBorder="1" applyAlignment="1">
      <alignment vertical="top"/>
    </xf>
    <xf numFmtId="0" fontId="0" fillId="0" borderId="3" xfId="0" applyBorder="1" applyAlignment="1">
      <alignment vertical="top" wrapText="1"/>
    </xf>
    <xf numFmtId="166" fontId="0" fillId="0" borderId="3" xfId="1" applyNumberFormat="1" applyFont="1" applyFill="1" applyBorder="1" applyAlignment="1">
      <alignment vertical="top"/>
    </xf>
    <xf numFmtId="0" fontId="7" fillId="0" borderId="3" xfId="0" applyFont="1" applyBorder="1" applyAlignment="1">
      <alignment vertical="top" wrapText="1"/>
    </xf>
    <xf numFmtId="0" fontId="7" fillId="0" borderId="5" xfId="0" applyFont="1" applyBorder="1" applyAlignment="1">
      <alignment vertical="top" wrapText="1"/>
    </xf>
    <xf numFmtId="0" fontId="0" fillId="0" borderId="6" xfId="0" applyBorder="1" applyAlignment="1">
      <alignment vertical="top"/>
    </xf>
    <xf numFmtId="0" fontId="0" fillId="0" borderId="7" xfId="0" applyBorder="1" applyAlignment="1">
      <alignment vertical="top"/>
    </xf>
    <xf numFmtId="166" fontId="0" fillId="0" borderId="6" xfId="1" applyNumberFormat="1" applyFont="1" applyFill="1" applyBorder="1" applyAlignment="1">
      <alignment vertical="top"/>
    </xf>
    <xf numFmtId="0" fontId="0" fillId="0" borderId="7" xfId="0" applyBorder="1" applyAlignment="1">
      <alignment vertical="top" wrapText="1"/>
    </xf>
    <xf numFmtId="0" fontId="0" fillId="0" borderId="8" xfId="0" applyBorder="1" applyAlignment="1">
      <alignment vertical="top" wrapText="1"/>
    </xf>
    <xf numFmtId="0" fontId="8" fillId="0" borderId="2" xfId="0" applyFont="1" applyBorder="1" applyAlignment="1">
      <alignment vertical="top" wrapText="1"/>
    </xf>
    <xf numFmtId="0" fontId="8" fillId="0" borderId="2" xfId="0" applyFont="1" applyBorder="1" applyAlignment="1">
      <alignment vertical="top"/>
    </xf>
    <xf numFmtId="166" fontId="7" fillId="0" borderId="2" xfId="1" applyNumberFormat="1" applyFont="1" applyFill="1" applyBorder="1" applyAlignment="1">
      <alignment horizontal="right" vertical="top"/>
    </xf>
    <xf numFmtId="3" fontId="0" fillId="0" borderId="2" xfId="0" applyNumberFormat="1" applyBorder="1" applyAlignment="1">
      <alignment vertical="top" wrapText="1"/>
    </xf>
    <xf numFmtId="0" fontId="6" fillId="0" borderId="9" xfId="0" applyFont="1" applyBorder="1" applyAlignment="1">
      <alignment vertical="top" wrapText="1"/>
    </xf>
    <xf numFmtId="0" fontId="6" fillId="0" borderId="9" xfId="0" applyFont="1" applyBorder="1" applyAlignment="1">
      <alignment vertical="top"/>
    </xf>
    <xf numFmtId="0" fontId="0" fillId="0" borderId="9" xfId="0" applyBorder="1" applyAlignment="1">
      <alignment vertical="top" wrapText="1"/>
    </xf>
    <xf numFmtId="0" fontId="0" fillId="0" borderId="5" xfId="0" applyBorder="1" applyAlignment="1">
      <alignment vertical="top" wrapText="1"/>
    </xf>
    <xf numFmtId="166" fontId="0" fillId="0" borderId="9" xfId="1" applyNumberFormat="1" applyFont="1" applyFill="1" applyBorder="1" applyAlignment="1">
      <alignment vertical="top"/>
    </xf>
    <xf numFmtId="0" fontId="6" fillId="0" borderId="10" xfId="0" applyFont="1" applyBorder="1" applyAlignment="1">
      <alignment vertical="top" wrapText="1"/>
    </xf>
    <xf numFmtId="0" fontId="6" fillId="0" borderId="10" xfId="0" applyFont="1" applyBorder="1" applyAlignment="1">
      <alignment vertical="top"/>
    </xf>
    <xf numFmtId="0" fontId="0" fillId="0" borderId="10" xfId="0" applyBorder="1" applyAlignment="1">
      <alignment vertical="top" wrapText="1"/>
    </xf>
    <xf numFmtId="166" fontId="0" fillId="0" borderId="10" xfId="1" applyNumberFormat="1" applyFont="1" applyFill="1" applyBorder="1" applyAlignment="1">
      <alignment vertical="top"/>
    </xf>
    <xf numFmtId="0" fontId="6" fillId="0" borderId="11" xfId="0" applyFont="1" applyBorder="1" applyAlignment="1">
      <alignment vertical="top" wrapText="1"/>
    </xf>
    <xf numFmtId="0" fontId="6" fillId="0" borderId="11" xfId="0" applyFont="1" applyBorder="1" applyAlignment="1">
      <alignment vertical="top"/>
    </xf>
    <xf numFmtId="0" fontId="0" fillId="0" borderId="11" xfId="0" applyBorder="1" applyAlignment="1">
      <alignment vertical="top" wrapText="1"/>
    </xf>
    <xf numFmtId="166" fontId="0" fillId="0" borderId="11" xfId="1" applyNumberFormat="1" applyFont="1" applyFill="1" applyBorder="1" applyAlignment="1">
      <alignment vertical="top"/>
    </xf>
    <xf numFmtId="0" fontId="0" fillId="0" borderId="10" xfId="0" applyBorder="1" applyAlignment="1">
      <alignment vertical="top"/>
    </xf>
    <xf numFmtId="0" fontId="8" fillId="0" borderId="12" xfId="0" applyFont="1" applyBorder="1" applyAlignment="1">
      <alignment vertical="top" wrapText="1"/>
    </xf>
    <xf numFmtId="0" fontId="8" fillId="0" borderId="12" xfId="0" applyFont="1" applyBorder="1" applyAlignment="1">
      <alignment vertical="top"/>
    </xf>
    <xf numFmtId="0" fontId="7" fillId="0" borderId="12" xfId="0" applyFont="1" applyBorder="1" applyAlignment="1">
      <alignment vertical="top" wrapText="1"/>
    </xf>
    <xf numFmtId="166" fontId="7" fillId="0" borderId="12" xfId="1" applyNumberFormat="1" applyFont="1" applyFill="1" applyBorder="1" applyAlignment="1">
      <alignment horizontal="right" vertical="top"/>
    </xf>
    <xf numFmtId="0" fontId="7" fillId="0" borderId="13" xfId="0" applyFont="1" applyBorder="1" applyAlignment="1">
      <alignment vertical="top" wrapText="1"/>
    </xf>
    <xf numFmtId="0" fontId="6" fillId="0" borderId="14" xfId="0" applyFont="1" applyBorder="1" applyAlignment="1">
      <alignment vertical="top" wrapText="1"/>
    </xf>
    <xf numFmtId="0" fontId="6" fillId="0" borderId="14" xfId="0" applyFont="1" applyBorder="1" applyAlignment="1">
      <alignment vertical="top"/>
    </xf>
    <xf numFmtId="0" fontId="0" fillId="0" borderId="14" xfId="0" applyBorder="1" applyAlignment="1">
      <alignment vertical="top" wrapText="1"/>
    </xf>
    <xf numFmtId="0" fontId="7" fillId="0" borderId="14" xfId="0" applyFont="1" applyBorder="1" applyAlignment="1">
      <alignment vertical="top" wrapText="1"/>
    </xf>
    <xf numFmtId="166" fontId="0" fillId="0" borderId="14" xfId="1" applyNumberFormat="1" applyFont="1" applyFill="1" applyBorder="1" applyAlignment="1">
      <alignment vertical="top"/>
    </xf>
    <xf numFmtId="43" fontId="0" fillId="0" borderId="0" xfId="0" applyNumberFormat="1" applyAlignment="1">
      <alignment vertical="top"/>
    </xf>
    <xf numFmtId="0" fontId="1" fillId="0" borderId="0" xfId="2" applyAlignment="1">
      <alignment horizontal="center" vertical="center"/>
    </xf>
    <xf numFmtId="0" fontId="11" fillId="0" borderId="0" xfId="2" applyFont="1" applyAlignment="1">
      <alignment vertical="center"/>
    </xf>
    <xf numFmtId="0" fontId="10" fillId="0" borderId="0" xfId="2" applyFont="1" applyAlignment="1">
      <alignment horizontal="right" wrapText="1"/>
    </xf>
    <xf numFmtId="15" fontId="13" fillId="0" borderId="0" xfId="2" applyNumberFormat="1" applyFont="1" applyAlignment="1">
      <alignment horizontal="left"/>
    </xf>
    <xf numFmtId="0" fontId="16" fillId="2" borderId="7" xfId="3" applyFont="1" applyFill="1" applyBorder="1" applyAlignment="1">
      <alignment horizontal="center" wrapText="1"/>
    </xf>
    <xf numFmtId="0" fontId="15" fillId="3" borderId="7" xfId="2" applyFont="1" applyFill="1" applyBorder="1" applyAlignment="1">
      <alignment horizontal="center"/>
    </xf>
    <xf numFmtId="0" fontId="17" fillId="4" borderId="7" xfId="0" applyFont="1" applyFill="1" applyBorder="1" applyAlignment="1">
      <alignment horizontal="center" wrapText="1"/>
    </xf>
    <xf numFmtId="0" fontId="18" fillId="4" borderId="15" xfId="0" applyFont="1" applyFill="1" applyBorder="1" applyAlignment="1">
      <alignment horizontal="center"/>
    </xf>
    <xf numFmtId="0" fontId="1" fillId="0" borderId="0" xfId="2"/>
    <xf numFmtId="0" fontId="19" fillId="0" borderId="0" xfId="2" applyFont="1"/>
    <xf numFmtId="0" fontId="20" fillId="0" borderId="0" xfId="2" applyFont="1" applyAlignment="1">
      <alignment horizontal="center" vertical="center"/>
    </xf>
    <xf numFmtId="0" fontId="21" fillId="0" borderId="7" xfId="2" applyFont="1" applyBorder="1" applyAlignment="1">
      <alignment horizontal="center" wrapText="1"/>
    </xf>
    <xf numFmtId="0" fontId="22" fillId="0" borderId="17" xfId="0" applyFont="1" applyBorder="1" applyAlignment="1">
      <alignment horizontal="center" wrapText="1"/>
    </xf>
    <xf numFmtId="0" fontId="22" fillId="0" borderId="18" xfId="0" applyFont="1" applyBorder="1" applyAlignment="1">
      <alignment horizontal="center" wrapText="1"/>
    </xf>
    <xf numFmtId="0" fontId="10" fillId="2" borderId="7" xfId="3" applyFont="1" applyFill="1" applyBorder="1" applyAlignment="1">
      <alignment horizontal="left"/>
    </xf>
    <xf numFmtId="0" fontId="15" fillId="5" borderId="7" xfId="2" applyFont="1" applyFill="1" applyBorder="1" applyAlignment="1">
      <alignment horizontal="center" vertical="center"/>
    </xf>
    <xf numFmtId="0" fontId="18" fillId="6" borderId="17" xfId="0" applyFont="1" applyFill="1" applyBorder="1" applyAlignment="1">
      <alignment horizontal="center" vertical="center"/>
    </xf>
    <xf numFmtId="0" fontId="18" fillId="6" borderId="18" xfId="0" applyFont="1" applyFill="1" applyBorder="1" applyAlignment="1">
      <alignment horizontal="center" vertical="center"/>
    </xf>
    <xf numFmtId="0" fontId="10" fillId="7" borderId="16" xfId="2" applyFont="1" applyFill="1" applyBorder="1" applyAlignment="1">
      <alignment horizontal="center" vertical="top"/>
    </xf>
    <xf numFmtId="0" fontId="10" fillId="7" borderId="16" xfId="2" applyFont="1" applyFill="1" applyBorder="1" applyAlignment="1">
      <alignment horizontal="left" vertical="top" wrapText="1"/>
    </xf>
    <xf numFmtId="0" fontId="10" fillId="2" borderId="16" xfId="3" applyFont="1" applyFill="1" applyBorder="1" applyAlignment="1">
      <alignment vertical="center"/>
    </xf>
    <xf numFmtId="0" fontId="15" fillId="8" borderId="16" xfId="2" applyFont="1" applyFill="1" applyBorder="1" applyAlignment="1">
      <alignment horizontal="center"/>
    </xf>
    <xf numFmtId="0" fontId="23" fillId="9" borderId="20" xfId="3" applyFont="1" applyFill="1" applyBorder="1"/>
    <xf numFmtId="0" fontId="23" fillId="9" borderId="21" xfId="3" applyFont="1" applyFill="1" applyBorder="1"/>
    <xf numFmtId="0" fontId="23" fillId="9" borderId="21" xfId="3" applyFont="1" applyFill="1" applyBorder="1" applyAlignment="1">
      <alignment horizontal="center"/>
    </xf>
    <xf numFmtId="0" fontId="23" fillId="9" borderId="15" xfId="3" applyFont="1" applyFill="1" applyBorder="1"/>
    <xf numFmtId="0" fontId="19" fillId="0" borderId="0" xfId="2" applyFont="1" applyAlignment="1">
      <alignment horizontal="center" vertical="top"/>
    </xf>
    <xf numFmtId="0" fontId="19" fillId="0" borderId="17" xfId="2" applyFont="1" applyBorder="1" applyAlignment="1">
      <alignment horizontal="left" vertical="top" wrapText="1"/>
    </xf>
    <xf numFmtId="0" fontId="22" fillId="0" borderId="17" xfId="2" applyFont="1" applyBorder="1" applyAlignment="1">
      <alignment horizontal="left" vertical="top" wrapText="1"/>
    </xf>
    <xf numFmtId="16" fontId="24" fillId="0" borderId="17" xfId="2" applyNumberFormat="1" applyFont="1" applyBorder="1" applyAlignment="1">
      <alignment vertical="top" wrapText="1"/>
    </xf>
    <xf numFmtId="0" fontId="19" fillId="0" borderId="17" xfId="2" applyFont="1" applyBorder="1" applyAlignment="1">
      <alignment vertical="top" wrapText="1"/>
    </xf>
    <xf numFmtId="0" fontId="25" fillId="0" borderId="18" xfId="0" applyFont="1" applyBorder="1" applyAlignment="1">
      <alignment horizontal="center" vertical="center"/>
    </xf>
    <xf numFmtId="0" fontId="10" fillId="0" borderId="17" xfId="2" applyFont="1" applyBorder="1" applyAlignment="1">
      <alignment horizontal="center" vertical="center"/>
    </xf>
    <xf numFmtId="0" fontId="25" fillId="0" borderId="17" xfId="0" applyFont="1" applyBorder="1" applyAlignment="1">
      <alignment horizontal="center" vertical="center"/>
    </xf>
    <xf numFmtId="0" fontId="1" fillId="10" borderId="0" xfId="2" applyFill="1" applyAlignment="1">
      <alignment horizontal="center" vertical="center"/>
    </xf>
    <xf numFmtId="0" fontId="19" fillId="0" borderId="7" xfId="2" applyFont="1" applyBorder="1" applyAlignment="1">
      <alignment horizontal="left" vertical="top" wrapText="1"/>
    </xf>
    <xf numFmtId="0" fontId="22" fillId="0" borderId="7" xfId="2" applyFont="1" applyBorder="1" applyAlignment="1">
      <alignment horizontal="left" vertical="top" wrapText="1"/>
    </xf>
    <xf numFmtId="0" fontId="24" fillId="0" borderId="7" xfId="2" applyFont="1" applyBorder="1" applyAlignment="1">
      <alignment horizontal="left" vertical="top" wrapText="1"/>
    </xf>
    <xf numFmtId="0" fontId="19" fillId="0" borderId="7" xfId="2" applyFont="1" applyBorder="1" applyAlignment="1">
      <alignment vertical="top" wrapText="1"/>
    </xf>
    <xf numFmtId="0" fontId="10" fillId="0" borderId="7" xfId="2" applyFont="1" applyBorder="1" applyAlignment="1">
      <alignment horizontal="center" vertical="center"/>
    </xf>
    <xf numFmtId="0" fontId="19" fillId="11" borderId="7" xfId="2" applyFont="1" applyFill="1" applyBorder="1" applyAlignment="1">
      <alignment horizontal="left" vertical="top" wrapText="1"/>
    </xf>
    <xf numFmtId="0" fontId="22" fillId="11" borderId="7" xfId="2" applyFont="1" applyFill="1" applyBorder="1" applyAlignment="1">
      <alignment horizontal="left" vertical="top" wrapText="1"/>
    </xf>
    <xf numFmtId="0" fontId="24" fillId="11" borderId="7" xfId="2" applyFont="1" applyFill="1" applyBorder="1" applyAlignment="1">
      <alignment vertical="top" wrapText="1"/>
    </xf>
    <xf numFmtId="0" fontId="19" fillId="11" borderId="7" xfId="2" applyFont="1" applyFill="1" applyBorder="1" applyAlignment="1">
      <alignment vertical="top" wrapText="1"/>
    </xf>
    <xf numFmtId="0" fontId="10" fillId="11" borderId="7" xfId="2" applyFont="1" applyFill="1" applyBorder="1" applyAlignment="1">
      <alignment horizontal="center" vertical="top"/>
    </xf>
    <xf numFmtId="0" fontId="10" fillId="11" borderId="7" xfId="2" applyFont="1" applyFill="1" applyBorder="1" applyAlignment="1">
      <alignment horizontal="center" vertical="center"/>
    </xf>
    <xf numFmtId="0" fontId="25" fillId="12" borderId="17" xfId="0" applyFont="1" applyFill="1" applyBorder="1" applyAlignment="1">
      <alignment horizontal="center" vertical="center"/>
    </xf>
    <xf numFmtId="0" fontId="25" fillId="12" borderId="18" xfId="0" applyFont="1" applyFill="1" applyBorder="1" applyAlignment="1">
      <alignment horizontal="center" vertical="center"/>
    </xf>
    <xf numFmtId="0" fontId="24" fillId="0" borderId="7" xfId="2" applyFont="1" applyBorder="1" applyAlignment="1">
      <alignment vertical="top" wrapText="1"/>
    </xf>
    <xf numFmtId="0" fontId="19" fillId="0" borderId="7" xfId="2" quotePrefix="1" applyFont="1" applyBorder="1" applyAlignment="1">
      <alignment horizontal="left" vertical="top" wrapText="1"/>
    </xf>
    <xf numFmtId="0" fontId="10" fillId="9" borderId="16" xfId="3" applyFont="1" applyFill="1" applyBorder="1"/>
    <xf numFmtId="0" fontId="25" fillId="9" borderId="16" xfId="3" applyFont="1" applyFill="1" applyBorder="1"/>
    <xf numFmtId="0" fontId="10" fillId="9" borderId="16" xfId="3" applyFont="1" applyFill="1" applyBorder="1" applyAlignment="1">
      <alignment vertical="center"/>
    </xf>
    <xf numFmtId="0" fontId="10" fillId="9" borderId="16" xfId="3" applyFont="1" applyFill="1" applyBorder="1" applyAlignment="1">
      <alignment horizontal="right"/>
    </xf>
    <xf numFmtId="0" fontId="15" fillId="9" borderId="16" xfId="2" applyFont="1" applyFill="1" applyBorder="1" applyAlignment="1">
      <alignment horizontal="center" vertical="center"/>
    </xf>
    <xf numFmtId="0" fontId="18" fillId="13" borderId="19" xfId="0" applyFont="1" applyFill="1" applyBorder="1" applyAlignment="1">
      <alignment horizontal="center" vertical="center"/>
    </xf>
    <xf numFmtId="0" fontId="18" fillId="13" borderId="22" xfId="0" applyFont="1" applyFill="1" applyBorder="1" applyAlignment="1">
      <alignment horizontal="center" vertical="center"/>
    </xf>
    <xf numFmtId="0" fontId="23" fillId="14" borderId="20" xfId="3" applyFont="1" applyFill="1" applyBorder="1"/>
    <xf numFmtId="0" fontId="26" fillId="14" borderId="21" xfId="3" applyFont="1" applyFill="1" applyBorder="1"/>
    <xf numFmtId="0" fontId="23" fillId="14" borderId="21" xfId="3" applyFont="1" applyFill="1" applyBorder="1"/>
    <xf numFmtId="0" fontId="23" fillId="14" borderId="21" xfId="3" applyFont="1" applyFill="1" applyBorder="1" applyAlignment="1">
      <alignment horizontal="center"/>
    </xf>
    <xf numFmtId="0" fontId="23" fillId="14" borderId="15" xfId="3" applyFont="1" applyFill="1" applyBorder="1"/>
    <xf numFmtId="0" fontId="27" fillId="0" borderId="7" xfId="0" applyFont="1" applyBorder="1" applyAlignment="1">
      <alignment vertical="top" wrapText="1"/>
    </xf>
    <xf numFmtId="0" fontId="22" fillId="0" borderId="18" xfId="0" applyFont="1" applyBorder="1" applyAlignment="1">
      <alignment vertical="top" wrapText="1"/>
    </xf>
    <xf numFmtId="0" fontId="24" fillId="0" borderId="17" xfId="2" applyFont="1" applyBorder="1" applyAlignment="1">
      <alignment horizontal="left" vertical="top" wrapText="1"/>
    </xf>
    <xf numFmtId="0" fontId="27" fillId="0" borderId="17" xfId="0" applyFont="1" applyBorder="1" applyAlignment="1">
      <alignment vertical="top" wrapText="1"/>
    </xf>
    <xf numFmtId="0" fontId="25" fillId="0" borderId="18" xfId="0" applyFont="1" applyBorder="1" applyAlignment="1">
      <alignment horizontal="center" vertical="center" wrapText="1"/>
    </xf>
    <xf numFmtId="0" fontId="10" fillId="14" borderId="7" xfId="3" applyFont="1" applyFill="1" applyBorder="1"/>
    <xf numFmtId="0" fontId="10" fillId="14" borderId="7" xfId="3" applyFont="1" applyFill="1" applyBorder="1" applyAlignment="1">
      <alignment vertical="center"/>
    </xf>
    <xf numFmtId="0" fontId="10" fillId="14" borderId="7" xfId="3" applyFont="1" applyFill="1" applyBorder="1" applyAlignment="1">
      <alignment horizontal="right"/>
    </xf>
    <xf numFmtId="0" fontId="15" fillId="14" borderId="7" xfId="2" applyFont="1" applyFill="1" applyBorder="1" applyAlignment="1">
      <alignment horizontal="center"/>
    </xf>
    <xf numFmtId="0" fontId="27" fillId="0" borderId="0" xfId="0" applyFont="1" applyAlignment="1">
      <alignment vertical="top"/>
    </xf>
    <xf numFmtId="0" fontId="0" fillId="0" borderId="0" xfId="0" applyAlignment="1">
      <alignment horizontal="center"/>
    </xf>
    <xf numFmtId="0" fontId="28" fillId="0" borderId="0" xfId="2" applyFont="1"/>
    <xf numFmtId="0" fontId="10" fillId="2" borderId="7" xfId="3" applyFont="1" applyFill="1" applyBorder="1" applyAlignment="1">
      <alignment horizontal="right"/>
    </xf>
    <xf numFmtId="0" fontId="29" fillId="0" borderId="7" xfId="2" applyFont="1" applyBorder="1" applyAlignment="1">
      <alignment horizontal="center" wrapText="1"/>
    </xf>
    <xf numFmtId="0" fontId="15" fillId="8" borderId="16" xfId="2" applyFont="1" applyFill="1" applyBorder="1"/>
    <xf numFmtId="0" fontId="19" fillId="0" borderId="17" xfId="2" applyFont="1" applyBorder="1" applyAlignment="1">
      <alignment horizontal="center" vertical="center" wrapText="1"/>
    </xf>
    <xf numFmtId="0" fontId="19" fillId="0" borderId="7" xfId="2" applyFont="1" applyBorder="1" applyAlignment="1">
      <alignment horizontal="center" vertical="center" wrapText="1"/>
    </xf>
    <xf numFmtId="0" fontId="30" fillId="11" borderId="7" xfId="2" applyFont="1" applyFill="1" applyBorder="1" applyAlignment="1">
      <alignment horizontal="left" vertical="top" wrapText="1"/>
    </xf>
    <xf numFmtId="0" fontId="19" fillId="11" borderId="7" xfId="2" applyFont="1" applyFill="1" applyBorder="1" applyAlignment="1">
      <alignment horizontal="center" vertical="center" wrapText="1"/>
    </xf>
    <xf numFmtId="0" fontId="25" fillId="0" borderId="7" xfId="0" applyFont="1" applyBorder="1" applyAlignment="1">
      <alignment horizontal="center" vertical="center"/>
    </xf>
    <xf numFmtId="0" fontId="10" fillId="9" borderId="16" xfId="3" applyFont="1" applyFill="1" applyBorder="1" applyAlignment="1">
      <alignment horizontal="center" vertical="center"/>
    </xf>
    <xf numFmtId="0" fontId="23" fillId="14" borderId="21" xfId="3" applyFont="1" applyFill="1" applyBorder="1" applyAlignment="1">
      <alignment horizontal="center" vertical="center"/>
    </xf>
    <xf numFmtId="0" fontId="23" fillId="14" borderId="15" xfId="3" applyFont="1" applyFill="1" applyBorder="1" applyAlignment="1">
      <alignment horizontal="center" vertical="center"/>
    </xf>
    <xf numFmtId="0" fontId="27" fillId="0" borderId="17" xfId="0" applyFont="1" applyBorder="1" applyAlignment="1">
      <alignment wrapText="1"/>
    </xf>
    <xf numFmtId="0" fontId="32" fillId="0" borderId="18" xfId="0" applyFont="1" applyBorder="1" applyAlignment="1">
      <alignment vertical="top" wrapText="1"/>
    </xf>
    <xf numFmtId="0" fontId="10" fillId="0" borderId="20" xfId="2" applyFont="1" applyBorder="1" applyAlignment="1">
      <alignment horizontal="center" vertical="center"/>
    </xf>
    <xf numFmtId="0" fontId="15" fillId="14" borderId="7" xfId="2" applyFont="1" applyFill="1" applyBorder="1" applyAlignment="1">
      <alignment horizontal="center" vertical="center"/>
    </xf>
    <xf numFmtId="0" fontId="15" fillId="14" borderId="20" xfId="2" applyFont="1" applyFill="1" applyBorder="1" applyAlignment="1">
      <alignment horizontal="center" vertical="center"/>
    </xf>
    <xf numFmtId="0" fontId="10" fillId="2" borderId="7" xfId="3" applyFont="1" applyFill="1" applyBorder="1" applyAlignment="1">
      <alignment horizontal="center"/>
    </xf>
    <xf numFmtId="0" fontId="10" fillId="0" borderId="17" xfId="4" applyFont="1" applyBorder="1" applyAlignment="1">
      <alignment horizontal="center" vertical="center"/>
    </xf>
    <xf numFmtId="0" fontId="10" fillId="0" borderId="7" xfId="4" applyFont="1" applyBorder="1" applyAlignment="1">
      <alignment horizontal="center" vertical="center"/>
    </xf>
    <xf numFmtId="0" fontId="15" fillId="9" borderId="16" xfId="2" applyFont="1" applyFill="1" applyBorder="1" applyAlignment="1">
      <alignment horizontal="center"/>
    </xf>
    <xf numFmtId="0" fontId="12" fillId="0" borderId="23" xfId="0" applyFont="1" applyBorder="1"/>
    <xf numFmtId="0" fontId="33" fillId="0" borderId="0" xfId="2" applyFont="1" applyAlignment="1">
      <alignment horizontal="center" vertical="center"/>
    </xf>
    <xf numFmtId="0" fontId="23" fillId="0" borderId="0" xfId="2" applyFont="1" applyAlignment="1">
      <alignment vertical="center"/>
    </xf>
    <xf numFmtId="15" fontId="34" fillId="0" borderId="0" xfId="2" applyNumberFormat="1" applyFont="1" applyAlignment="1">
      <alignment horizontal="left"/>
    </xf>
    <xf numFmtId="0" fontId="33" fillId="10" borderId="0" xfId="2" applyFont="1" applyFill="1" applyAlignment="1">
      <alignment horizontal="center" vertical="center"/>
    </xf>
    <xf numFmtId="0" fontId="33" fillId="10" borderId="10" xfId="2" applyFont="1" applyFill="1" applyBorder="1" applyAlignment="1">
      <alignment horizontal="center" vertical="center"/>
    </xf>
    <xf numFmtId="0" fontId="19" fillId="0" borderId="0" xfId="0" applyFont="1"/>
    <xf numFmtId="0" fontId="30" fillId="0" borderId="17" xfId="2" applyFont="1" applyBorder="1" applyAlignment="1">
      <alignment horizontal="left" vertical="top" wrapText="1"/>
    </xf>
    <xf numFmtId="0" fontId="30" fillId="0" borderId="7" xfId="2" applyFont="1" applyBorder="1" applyAlignment="1">
      <alignment horizontal="left" vertical="top" wrapText="1"/>
    </xf>
    <xf numFmtId="0" fontId="30" fillId="0" borderId="15" xfId="0" applyFont="1" applyBorder="1" applyAlignment="1">
      <alignment vertical="top" wrapText="1"/>
    </xf>
    <xf numFmtId="0" fontId="30" fillId="0" borderId="18" xfId="0" applyFont="1" applyBorder="1" applyAlignment="1">
      <alignment wrapText="1"/>
    </xf>
    <xf numFmtId="0" fontId="8" fillId="0" borderId="10" xfId="0" applyFont="1" applyBorder="1" applyAlignment="1">
      <alignment vertical="top" wrapText="1"/>
    </xf>
    <xf numFmtId="0" fontId="0" fillId="0" borderId="9" xfId="0" applyBorder="1" applyAlignment="1">
      <alignment vertical="top"/>
    </xf>
    <xf numFmtId="0" fontId="0" fillId="0" borderId="10" xfId="0" applyBorder="1" applyAlignment="1">
      <alignment wrapText="1"/>
    </xf>
    <xf numFmtId="166" fontId="0" fillId="0" borderId="10" xfId="1" applyNumberFormat="1" applyFont="1" applyFill="1" applyBorder="1" applyAlignment="1">
      <alignment vertical="top" wrapText="1"/>
    </xf>
    <xf numFmtId="0" fontId="30" fillId="0" borderId="17" xfId="0" applyFont="1" applyBorder="1" applyAlignment="1">
      <alignment wrapText="1"/>
    </xf>
    <xf numFmtId="0" fontId="30" fillId="0" borderId="17" xfId="0" applyFont="1" applyBorder="1" applyAlignment="1">
      <alignment vertical="top" wrapText="1"/>
    </xf>
    <xf numFmtId="0" fontId="1" fillId="0" borderId="23" xfId="2" applyBorder="1" applyAlignment="1">
      <alignment vertical="center"/>
    </xf>
    <xf numFmtId="0" fontId="19" fillId="0" borderId="0" xfId="2" applyFont="1" applyAlignment="1">
      <alignment horizontal="center" vertical="center"/>
    </xf>
    <xf numFmtId="0" fontId="9" fillId="0" borderId="0" xfId="0" applyFont="1" applyAlignment="1">
      <alignment horizontal="left"/>
    </xf>
    <xf numFmtId="0" fontId="10" fillId="0" borderId="0" xfId="2" applyFont="1" applyAlignment="1">
      <alignment horizontal="right" vertical="center" indent="1"/>
    </xf>
    <xf numFmtId="0" fontId="12" fillId="0" borderId="0" xfId="0" applyFont="1" applyAlignment="1">
      <alignment horizontal="right" vertical="center" wrapText="1"/>
    </xf>
    <xf numFmtId="0" fontId="10" fillId="0" borderId="0" xfId="2" applyFont="1" applyAlignment="1">
      <alignment horizontal="right" indent="1"/>
    </xf>
    <xf numFmtId="0" fontId="15" fillId="2" borderId="15" xfId="3" applyFont="1" applyFill="1" applyBorder="1" applyAlignment="1">
      <alignment horizontal="center" vertical="center" wrapText="1"/>
    </xf>
    <xf numFmtId="0" fontId="15" fillId="2" borderId="7" xfId="3" applyFont="1" applyFill="1" applyBorder="1" applyAlignment="1">
      <alignment horizontal="center" vertical="center" wrapText="1"/>
    </xf>
    <xf numFmtId="0" fontId="16" fillId="2" borderId="16" xfId="3" applyFont="1" applyFill="1" applyBorder="1" applyAlignment="1">
      <alignment horizontal="center" vertical="center" wrapText="1"/>
    </xf>
    <xf numFmtId="0" fontId="16" fillId="2" borderId="19" xfId="3" applyFont="1" applyFill="1" applyBorder="1" applyAlignment="1">
      <alignment horizontal="center" vertical="center" wrapText="1"/>
    </xf>
    <xf numFmtId="0" fontId="10" fillId="0" borderId="0" xfId="3" applyFont="1" applyAlignment="1">
      <alignment horizontal="center" vertical="center"/>
    </xf>
    <xf numFmtId="0" fontId="35" fillId="0" borderId="23" xfId="0" applyFont="1" applyBorder="1" applyAlignment="1">
      <alignment horizontal="center" vertical="center" wrapText="1"/>
    </xf>
    <xf numFmtId="0" fontId="10" fillId="2" borderId="15" xfId="3" applyFont="1" applyFill="1" applyBorder="1" applyAlignment="1">
      <alignment horizontal="center" vertical="center" wrapText="1"/>
    </xf>
    <xf numFmtId="0" fontId="10" fillId="2" borderId="7" xfId="3" applyFont="1" applyFill="1" applyBorder="1" applyAlignment="1">
      <alignment horizontal="center" vertical="center" wrapText="1"/>
    </xf>
    <xf numFmtId="0" fontId="10" fillId="2" borderId="16" xfId="3" applyFont="1" applyFill="1" applyBorder="1" applyAlignment="1">
      <alignment horizontal="center" vertical="center" wrapText="1"/>
    </xf>
    <xf numFmtId="0" fontId="10" fillId="2" borderId="19" xfId="3" applyFont="1" applyFill="1" applyBorder="1" applyAlignment="1">
      <alignment horizontal="center" vertical="center" wrapText="1"/>
    </xf>
    <xf numFmtId="0" fontId="36" fillId="0" borderId="23" xfId="2" applyFont="1" applyBorder="1" applyAlignment="1">
      <alignment horizontal="center" vertical="center" wrapText="1"/>
    </xf>
  </cellXfs>
  <cellStyles count="5">
    <cellStyle name="Comma" xfId="1" builtinId="3"/>
    <cellStyle name="Normal" xfId="0" builtinId="0"/>
    <cellStyle name="Normal 2" xfId="2"/>
    <cellStyle name="Normal 2 2" xfId="4"/>
    <cellStyle name="Normal 3" xfId="3"/>
  </cellStyles>
  <dxfs count="12">
    <dxf>
      <numFmt numFmtId="166" formatCode="[$USD]\ #,##0.00"/>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alignment vertical="top" textRotation="0" wrapText="1" indent="0" justifyLastLine="0" shrinkToFit="0" readingOrder="0"/>
    </dxf>
    <dxf>
      <fill>
        <patternFill patternType="none">
          <fgColor indexed="64"/>
          <bgColor auto="1"/>
        </patternFill>
      </fill>
    </dxf>
    <dxf>
      <font>
        <strike val="0"/>
        <outline val="0"/>
        <shadow val="0"/>
        <u val="none"/>
        <vertAlign val="baseline"/>
        <sz val="12"/>
        <color auto="1"/>
        <name val="Calibri"/>
      </font>
      <fill>
        <patternFill patternType="none">
          <fgColor indexed="64"/>
          <bgColor auto="1"/>
        </patternFill>
      </fill>
    </dxf>
    <dxf>
      <font>
        <strike val="0"/>
        <outline val="0"/>
        <shadow val="0"/>
        <u val="none"/>
        <vertAlign val="baseline"/>
        <sz val="12"/>
        <color auto="1"/>
        <name val="Calibri"/>
      </font>
      <numFmt numFmtId="0" formatCode="General"/>
      <alignment vertical="top" textRotation="0" wrapText="1" indent="0" justifyLastLine="0" shrinkToFit="0" readingOrder="0"/>
    </dxf>
    <dxf>
      <font>
        <strike val="0"/>
        <outline val="0"/>
        <shadow val="0"/>
        <u val="none"/>
        <vertAlign val="baseline"/>
        <sz val="12"/>
        <color auto="1"/>
        <name val="Calibri"/>
      </font>
      <fill>
        <patternFill patternType="none">
          <fgColor indexed="64"/>
          <bgColor auto="1"/>
        </patternFill>
      </fill>
      <alignment horizontal="general" vertical="top" textRotation="0" wrapText="0" indent="0" justifyLastLine="0" shrinkToFit="0" readingOrder="0"/>
    </dxf>
    <dxf>
      <border outline="0">
        <top style="thin">
          <color theme="0" tint="-0.499984740745262"/>
        </top>
      </border>
    </dxf>
    <dxf>
      <fill>
        <patternFill patternType="none">
          <fgColor indexed="64"/>
          <bgColor auto="1"/>
        </patternFill>
      </fill>
    </dxf>
    <dxf>
      <border outline="0">
        <bottom style="thin">
          <color theme="0" tint="-0.499984740745262"/>
        </bottom>
      </border>
    </dxf>
    <dxf>
      <font>
        <strike val="0"/>
        <outline val="0"/>
        <shadow val="0"/>
        <u val="none"/>
        <vertAlign val="baseline"/>
        <sz val="14"/>
        <color theme="0"/>
        <name val="Calibri"/>
        <scheme val="minor"/>
      </font>
      <fill>
        <patternFill patternType="none">
          <fgColor indexed="64"/>
          <bgColor auto="1"/>
        </patternFill>
      </fill>
    </dxf>
  </dxfs>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unhcr365.sharepoint.com/teams/rosa-mozma/Shared%20Documents/General/08%20-%20Protection%20Cluster/03%20-%20Humanitarian%20Response%20Plan/04%20-%20HRP%202022/02%20-%20HNO_HRP%202022%20Working%20Space/05%20-%20HRP%20Proposals/Final%20Sample%20Score%20Card%20for%20Prioritization.xlsx?D08E7634" TargetMode="External"/><Relationship Id="rId1" Type="http://schemas.openxmlformats.org/officeDocument/2006/relationships/externalLinkPath" Target="file:///\\D08E7634\Final%20Sample%20Score%20Card%20for%20Prioritiz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Table Overview"/>
      <sheetName val="Project Review Tracker"/>
      <sheetName val="Submission tracking"/>
      <sheetName val="Library"/>
      <sheetName val="Consolidated Scores"/>
      <sheetName val="Panel Score Card GP"/>
      <sheetName val="Panel Score Card CP"/>
      <sheetName val="Panel Score Card GBV"/>
    </sheetNames>
    <sheetDataSet>
      <sheetData sheetId="0"/>
      <sheetData sheetId="1"/>
      <sheetData sheetId="2"/>
      <sheetData sheetId="3"/>
      <sheetData sheetId="4"/>
      <sheetData sheetId="5"/>
      <sheetData sheetId="6"/>
      <sheetData sheetId="7"/>
    </sheetDataSet>
  </externalBook>
</externalLink>
</file>

<file path=xl/tables/table1.xml><?xml version="1.0" encoding="utf-8"?>
<table xmlns="http://schemas.openxmlformats.org/spreadsheetml/2006/main" id="1" name="Table13" displayName="Table13" ref="A2:H31" totalsRowShown="0" headerRowDxfId="11" dataDxfId="9" headerRowBorderDxfId="10" tableBorderDxfId="8">
  <autoFilter ref="A2:H31"/>
  <tableColumns count="8">
    <tableColumn id="1" name="Number" dataDxfId="7"/>
    <tableColumn id="4" name="Proposal Code" dataDxfId="6">
      <calculatedColumnFormula>_xlfn.CONCAT(Table13[[#This Row],[Number]],"/",Table13[[#This Row],[AoRs/ Cluster]],"/",Table13[[#This Row],[Organization Name]])</calculatedColumnFormula>
    </tableColumn>
    <tableColumn id="2" name="Organization Name" dataDxfId="5"/>
    <tableColumn id="3" name="AoRs/ Cluster" dataDxfId="4"/>
    <tableColumn id="8" name="Priority Activities " dataDxfId="3"/>
    <tableColumn id="10" name="Locations Targeted (CD)" dataDxfId="2"/>
    <tableColumn id="13" name="People Targeted (does not include targets with other units aside from persons/individuals)" dataDxfId="1"/>
    <tableColumn id="14" name="Overall Budget " dataDxfId="0" dataCellStyle="Comm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I49"/>
  <sheetViews>
    <sheetView showGridLines="0" topLeftCell="A2" zoomScale="80" zoomScaleNormal="80" workbookViewId="0">
      <pane xSplit="3" ySplit="1" topLeftCell="D20" activePane="bottomRight" state="frozen"/>
      <selection pane="topRight" activeCell="B2" sqref="B2"/>
      <selection pane="bottomLeft" activeCell="A3" sqref="A3"/>
      <selection pane="bottomRight" activeCell="E19" sqref="E19"/>
    </sheetView>
  </sheetViews>
  <sheetFormatPr defaultColWidth="8.83203125" defaultRowHeight="15.5" x14ac:dyDescent="0.35"/>
  <cols>
    <col min="1" max="1" width="12" style="1" customWidth="1"/>
    <col min="2" max="2" width="19.25" style="2" customWidth="1"/>
    <col min="3" max="3" width="19.75" style="1" customWidth="1"/>
    <col min="4" max="4" width="19.25" customWidth="1"/>
    <col min="5" max="5" width="121.5" style="2" customWidth="1"/>
    <col min="6" max="6" width="32.33203125" style="1" customWidth="1"/>
    <col min="7" max="7" width="49.58203125" style="1" customWidth="1"/>
    <col min="8" max="8" width="23.25" style="1" customWidth="1"/>
    <col min="9" max="9" width="27.58203125" style="3" customWidth="1"/>
    <col min="10" max="259" width="8.83203125" style="1"/>
    <col min="260" max="260" width="31.58203125" style="1" customWidth="1"/>
    <col min="261" max="515" width="8.83203125" style="1"/>
    <col min="516" max="516" width="31.58203125" style="1" customWidth="1"/>
    <col min="517" max="771" width="8.83203125" style="1"/>
    <col min="772" max="772" width="31.58203125" style="1" customWidth="1"/>
    <col min="773" max="1027" width="8.83203125" style="1"/>
    <col min="1028" max="1028" width="31.58203125" style="1" customWidth="1"/>
    <col min="1029" max="1283" width="8.83203125" style="1"/>
    <col min="1284" max="1284" width="31.58203125" style="1" customWidth="1"/>
    <col min="1285" max="1539" width="8.83203125" style="1"/>
    <col min="1540" max="1540" width="31.58203125" style="1" customWidth="1"/>
    <col min="1541" max="1795" width="8.83203125" style="1"/>
    <col min="1796" max="1796" width="31.58203125" style="1" customWidth="1"/>
    <col min="1797" max="2051" width="8.83203125" style="1"/>
    <col min="2052" max="2052" width="31.58203125" style="1" customWidth="1"/>
    <col min="2053" max="2307" width="8.83203125" style="1"/>
    <col min="2308" max="2308" width="31.58203125" style="1" customWidth="1"/>
    <col min="2309" max="2563" width="8.83203125" style="1"/>
    <col min="2564" max="2564" width="31.58203125" style="1" customWidth="1"/>
    <col min="2565" max="2819" width="8.83203125" style="1"/>
    <col min="2820" max="2820" width="31.58203125" style="1" customWidth="1"/>
    <col min="2821" max="3075" width="8.83203125" style="1"/>
    <col min="3076" max="3076" width="31.58203125" style="1" customWidth="1"/>
    <col min="3077" max="3331" width="8.83203125" style="1"/>
    <col min="3332" max="3332" width="31.58203125" style="1" customWidth="1"/>
    <col min="3333" max="3587" width="8.83203125" style="1"/>
    <col min="3588" max="3588" width="31.58203125" style="1" customWidth="1"/>
    <col min="3589" max="3843" width="8.83203125" style="1"/>
    <col min="3844" max="3844" width="31.58203125" style="1" customWidth="1"/>
    <col min="3845" max="4099" width="8.83203125" style="1"/>
    <col min="4100" max="4100" width="31.58203125" style="1" customWidth="1"/>
    <col min="4101" max="4355" width="8.83203125" style="1"/>
    <col min="4356" max="4356" width="31.58203125" style="1" customWidth="1"/>
    <col min="4357" max="4611" width="8.83203125" style="1"/>
    <col min="4612" max="4612" width="31.58203125" style="1" customWidth="1"/>
    <col min="4613" max="4867" width="8.83203125" style="1"/>
    <col min="4868" max="4868" width="31.58203125" style="1" customWidth="1"/>
    <col min="4869" max="5123" width="8.83203125" style="1"/>
    <col min="5124" max="5124" width="31.58203125" style="1" customWidth="1"/>
    <col min="5125" max="5379" width="8.83203125" style="1"/>
    <col min="5380" max="5380" width="31.58203125" style="1" customWidth="1"/>
    <col min="5381" max="5635" width="8.83203125" style="1"/>
    <col min="5636" max="5636" width="31.58203125" style="1" customWidth="1"/>
    <col min="5637" max="5891" width="8.83203125" style="1"/>
    <col min="5892" max="5892" width="31.58203125" style="1" customWidth="1"/>
    <col min="5893" max="6147" width="8.83203125" style="1"/>
    <col min="6148" max="6148" width="31.58203125" style="1" customWidth="1"/>
    <col min="6149" max="6403" width="8.83203125" style="1"/>
    <col min="6404" max="6404" width="31.58203125" style="1" customWidth="1"/>
    <col min="6405" max="6659" width="8.83203125" style="1"/>
    <col min="6660" max="6660" width="31.58203125" style="1" customWidth="1"/>
    <col min="6661" max="6915" width="8.83203125" style="1"/>
    <col min="6916" max="6916" width="31.58203125" style="1" customWidth="1"/>
    <col min="6917" max="7171" width="8.83203125" style="1"/>
    <col min="7172" max="7172" width="31.58203125" style="1" customWidth="1"/>
    <col min="7173" max="7427" width="8.83203125" style="1"/>
    <col min="7428" max="7428" width="31.58203125" style="1" customWidth="1"/>
    <col min="7429" max="7683" width="8.83203125" style="1"/>
    <col min="7684" max="7684" width="31.58203125" style="1" customWidth="1"/>
    <col min="7685" max="7939" width="8.83203125" style="1"/>
    <col min="7940" max="7940" width="31.58203125" style="1" customWidth="1"/>
    <col min="7941" max="8195" width="8.83203125" style="1"/>
    <col min="8196" max="8196" width="31.58203125" style="1" customWidth="1"/>
    <col min="8197" max="8451" width="8.83203125" style="1"/>
    <col min="8452" max="8452" width="31.58203125" style="1" customWidth="1"/>
    <col min="8453" max="8707" width="8.83203125" style="1"/>
    <col min="8708" max="8708" width="31.58203125" style="1" customWidth="1"/>
    <col min="8709" max="8963" width="8.83203125" style="1"/>
    <col min="8964" max="8964" width="31.58203125" style="1" customWidth="1"/>
    <col min="8965" max="9219" width="8.83203125" style="1"/>
    <col min="9220" max="9220" width="31.58203125" style="1" customWidth="1"/>
    <col min="9221" max="9475" width="8.83203125" style="1"/>
    <col min="9476" max="9476" width="31.58203125" style="1" customWidth="1"/>
    <col min="9477" max="9731" width="8.83203125" style="1"/>
    <col min="9732" max="9732" width="31.58203125" style="1" customWidth="1"/>
    <col min="9733" max="9987" width="8.83203125" style="1"/>
    <col min="9988" max="9988" width="31.58203125" style="1" customWidth="1"/>
    <col min="9989" max="10243" width="8.83203125" style="1"/>
    <col min="10244" max="10244" width="31.58203125" style="1" customWidth="1"/>
    <col min="10245" max="10499" width="8.83203125" style="1"/>
    <col min="10500" max="10500" width="31.58203125" style="1" customWidth="1"/>
    <col min="10501" max="10755" width="8.83203125" style="1"/>
    <col min="10756" max="10756" width="31.58203125" style="1" customWidth="1"/>
    <col min="10757" max="11011" width="8.83203125" style="1"/>
    <col min="11012" max="11012" width="31.58203125" style="1" customWidth="1"/>
    <col min="11013" max="11267" width="8.83203125" style="1"/>
    <col min="11268" max="11268" width="31.58203125" style="1" customWidth="1"/>
    <col min="11269" max="11523" width="8.83203125" style="1"/>
    <col min="11524" max="11524" width="31.58203125" style="1" customWidth="1"/>
    <col min="11525" max="11779" width="8.83203125" style="1"/>
    <col min="11780" max="11780" width="31.58203125" style="1" customWidth="1"/>
    <col min="11781" max="12035" width="8.83203125" style="1"/>
    <col min="12036" max="12036" width="31.58203125" style="1" customWidth="1"/>
    <col min="12037" max="12291" width="8.83203125" style="1"/>
    <col min="12292" max="12292" width="31.58203125" style="1" customWidth="1"/>
    <col min="12293" max="12547" width="8.83203125" style="1"/>
    <col min="12548" max="12548" width="31.58203125" style="1" customWidth="1"/>
    <col min="12549" max="12803" width="8.83203125" style="1"/>
    <col min="12804" max="12804" width="31.58203125" style="1" customWidth="1"/>
    <col min="12805" max="13059" width="8.83203125" style="1"/>
    <col min="13060" max="13060" width="31.58203125" style="1" customWidth="1"/>
    <col min="13061" max="13315" width="8.83203125" style="1"/>
    <col min="13316" max="13316" width="31.58203125" style="1" customWidth="1"/>
    <col min="13317" max="13571" width="8.83203125" style="1"/>
    <col min="13572" max="13572" width="31.58203125" style="1" customWidth="1"/>
    <col min="13573" max="13827" width="8.83203125" style="1"/>
    <col min="13828" max="13828" width="31.58203125" style="1" customWidth="1"/>
    <col min="13829" max="14083" width="8.83203125" style="1"/>
    <col min="14084" max="14084" width="31.58203125" style="1" customWidth="1"/>
    <col min="14085" max="14339" width="8.83203125" style="1"/>
    <col min="14340" max="14340" width="31.58203125" style="1" customWidth="1"/>
    <col min="14341" max="14595" width="8.83203125" style="1"/>
    <col min="14596" max="14596" width="31.58203125" style="1" customWidth="1"/>
    <col min="14597" max="14851" width="8.83203125" style="1"/>
    <col min="14852" max="14852" width="31.58203125" style="1" customWidth="1"/>
    <col min="14853" max="15107" width="8.83203125" style="1"/>
    <col min="15108" max="15108" width="31.58203125" style="1" customWidth="1"/>
    <col min="15109" max="15363" width="8.83203125" style="1"/>
    <col min="15364" max="15364" width="31.58203125" style="1" customWidth="1"/>
    <col min="15365" max="15619" width="8.83203125" style="1"/>
    <col min="15620" max="15620" width="31.58203125" style="1" customWidth="1"/>
    <col min="15621" max="15875" width="8.83203125" style="1"/>
    <col min="15876" max="15876" width="31.58203125" style="1" customWidth="1"/>
    <col min="15877" max="16131" width="8.83203125" style="1"/>
    <col min="16132" max="16132" width="31.58203125" style="1" customWidth="1"/>
    <col min="16133" max="16384" width="8.83203125" style="1"/>
  </cols>
  <sheetData>
    <row r="1" spans="1:9" x14ac:dyDescent="0.35">
      <c r="D1" s="1"/>
      <c r="H1" s="3"/>
      <c r="I1" s="1"/>
    </row>
    <row r="2" spans="1:9" s="6" customFormat="1" ht="37" x14ac:dyDescent="0.35">
      <c r="A2" s="4" t="s">
        <v>0</v>
      </c>
      <c r="B2" s="4" t="s">
        <v>1</v>
      </c>
      <c r="C2" s="4" t="s">
        <v>2</v>
      </c>
      <c r="D2" s="4" t="s">
        <v>3</v>
      </c>
      <c r="E2" s="4" t="s">
        <v>4</v>
      </c>
      <c r="F2" s="4" t="s">
        <v>5</v>
      </c>
      <c r="G2" s="4" t="s">
        <v>6</v>
      </c>
      <c r="H2" s="5" t="s">
        <v>7</v>
      </c>
    </row>
    <row r="3" spans="1:9" ht="90" customHeight="1" x14ac:dyDescent="0.35">
      <c r="A3" s="7">
        <v>1</v>
      </c>
      <c r="B3" s="8" t="str">
        <f>_xlfn.CONCAT(Table13[[#This Row],[Number]],"/",Table13[[#This Row],[AoRs/ Cluster]],"/",Table13[[#This Row],[Organization Name]])</f>
        <v>1/General Protection/HelpCode</v>
      </c>
      <c r="C3" s="7" t="s">
        <v>8</v>
      </c>
      <c r="D3" s="9" t="s">
        <v>9</v>
      </c>
      <c r="E3" s="10" t="s">
        <v>10</v>
      </c>
      <c r="F3" s="9" t="s">
        <v>11</v>
      </c>
      <c r="G3" s="10" t="s">
        <v>12</v>
      </c>
      <c r="H3" s="11">
        <v>400000</v>
      </c>
      <c r="I3" s="1"/>
    </row>
    <row r="4" spans="1:9" ht="95.25" customHeight="1" x14ac:dyDescent="0.35">
      <c r="A4" s="7">
        <f>A3+1</f>
        <v>2</v>
      </c>
      <c r="B4" s="8" t="str">
        <f>_xlfn.CONCAT(Table13[[#This Row],[Number]],"/",Table13[[#This Row],[AoRs/ Cluster]],"/",Table13[[#This Row],[Organization Name]])</f>
        <v>2/Gender Based Violence/ActionAid</v>
      </c>
      <c r="C4" s="7" t="s">
        <v>13</v>
      </c>
      <c r="D4" s="10" t="s">
        <v>14</v>
      </c>
      <c r="E4" s="10" t="s">
        <v>15</v>
      </c>
      <c r="F4" s="10" t="s">
        <v>16</v>
      </c>
      <c r="G4" s="2" t="s">
        <v>17</v>
      </c>
      <c r="H4" s="11">
        <v>241475</v>
      </c>
      <c r="I4" s="1"/>
    </row>
    <row r="5" spans="1:9" ht="114" customHeight="1" x14ac:dyDescent="0.35">
      <c r="A5" s="7">
        <f t="shared" ref="A5:A31" si="0">A4+1</f>
        <v>3</v>
      </c>
      <c r="B5" s="8" t="str">
        <f>_xlfn.CONCAT(Table13[[#This Row],[Number]],"/",Table13[[#This Row],[AoRs/ Cluster]],"/",Table13[[#This Row],[Organization Name]])</f>
        <v>3/Child Protection/AIFO</v>
      </c>
      <c r="C5" s="7" t="s">
        <v>18</v>
      </c>
      <c r="D5" s="9" t="s">
        <v>19</v>
      </c>
      <c r="E5" s="10" t="s">
        <v>20</v>
      </c>
      <c r="F5" s="10" t="s">
        <v>21</v>
      </c>
      <c r="G5" s="12" t="s">
        <v>22</v>
      </c>
      <c r="H5" s="11">
        <v>750000</v>
      </c>
      <c r="I5" s="1"/>
    </row>
    <row r="6" spans="1:9" ht="98.25" customHeight="1" x14ac:dyDescent="0.35">
      <c r="A6" s="7">
        <f t="shared" si="0"/>
        <v>4</v>
      </c>
      <c r="B6" s="13" t="str">
        <f>_xlfn.CONCAT(Table13[[#This Row],[Number]],"/",Table13[[#This Row],[AoRs/ Cluster]],"/",Table13[[#This Row],[Organization Name]])</f>
        <v>4/Gender Based Violence/AIFO</v>
      </c>
      <c r="C6" s="14" t="s">
        <v>18</v>
      </c>
      <c r="D6" s="10" t="s">
        <v>14</v>
      </c>
      <c r="E6" s="15" t="s">
        <v>23</v>
      </c>
      <c r="F6" s="15" t="s">
        <v>21</v>
      </c>
      <c r="G6" s="15" t="s">
        <v>24</v>
      </c>
      <c r="H6" s="16">
        <v>376440</v>
      </c>
      <c r="I6" s="1"/>
    </row>
    <row r="7" spans="1:9" ht="129.75" customHeight="1" x14ac:dyDescent="0.35">
      <c r="A7" s="7">
        <f t="shared" si="0"/>
        <v>5</v>
      </c>
      <c r="B7" s="8" t="str">
        <f>_xlfn.CONCAT(Table13[[#This Row],[Number]],"/",Table13[[#This Row],[AoRs/ Cluster]],"/",Table13[[#This Row],[Organization Name]])</f>
        <v>5/Child Protection/AVSI</v>
      </c>
      <c r="C7" s="7" t="s">
        <v>25</v>
      </c>
      <c r="D7" s="9" t="s">
        <v>19</v>
      </c>
      <c r="E7" s="10" t="s">
        <v>26</v>
      </c>
      <c r="F7" s="10" t="s">
        <v>27</v>
      </c>
      <c r="G7" s="17" t="s">
        <v>28</v>
      </c>
      <c r="H7" s="11">
        <v>360000</v>
      </c>
      <c r="I7" s="1"/>
    </row>
    <row r="8" spans="1:9" ht="115.5" customHeight="1" x14ac:dyDescent="0.35">
      <c r="A8" s="7">
        <f t="shared" si="0"/>
        <v>6</v>
      </c>
      <c r="B8" s="8" t="str">
        <f>_xlfn.CONCAT(Table13[[#This Row],[Number]],"/",Table13[[#This Row],[AoRs/ Cluster]],"/",Table13[[#This Row],[Organization Name]])</f>
        <v>6/Gender Based Violence/AVSI</v>
      </c>
      <c r="C8" s="7" t="s">
        <v>25</v>
      </c>
      <c r="D8" s="10" t="s">
        <v>14</v>
      </c>
      <c r="E8" s="10" t="s">
        <v>29</v>
      </c>
      <c r="F8" s="10" t="s">
        <v>30</v>
      </c>
      <c r="G8" s="17" t="s">
        <v>31</v>
      </c>
      <c r="H8" s="11">
        <v>200000</v>
      </c>
      <c r="I8" s="1"/>
    </row>
    <row r="9" spans="1:9" ht="131.25" customHeight="1" x14ac:dyDescent="0.35">
      <c r="A9" s="7">
        <f t="shared" si="0"/>
        <v>7</v>
      </c>
      <c r="B9" s="8" t="str">
        <f>_xlfn.CONCAT(Table13[[#This Row],[Number]],"/",Table13[[#This Row],[AoRs/ Cluster]],"/",Table13[[#This Row],[Organization Name]])</f>
        <v>7/General Protection/UNHCR</v>
      </c>
      <c r="C9" s="7" t="s">
        <v>32</v>
      </c>
      <c r="D9" s="9" t="s">
        <v>9</v>
      </c>
      <c r="E9" s="10" t="s">
        <v>33</v>
      </c>
      <c r="F9" s="10" t="s">
        <v>34</v>
      </c>
      <c r="G9" s="18" t="s">
        <v>35</v>
      </c>
      <c r="H9" s="11">
        <v>10471265</v>
      </c>
      <c r="I9" s="1"/>
    </row>
    <row r="10" spans="1:9" ht="90" customHeight="1" x14ac:dyDescent="0.35">
      <c r="A10" s="7">
        <f t="shared" si="0"/>
        <v>8</v>
      </c>
      <c r="B10" s="13" t="str">
        <f>_xlfn.CONCAT(Table13[[#This Row],[Number]],"/",Table13[[#This Row],[AoRs/ Cluster]],"/",Table13[[#This Row],[Organization Name]])</f>
        <v>8/Gender Based Violence/CARE</v>
      </c>
      <c r="C10" s="14" t="s">
        <v>36</v>
      </c>
      <c r="D10" s="10" t="s">
        <v>14</v>
      </c>
      <c r="E10" s="15" t="s">
        <v>37</v>
      </c>
      <c r="F10" s="19" t="s">
        <v>11</v>
      </c>
      <c r="G10" s="20" t="s">
        <v>38</v>
      </c>
      <c r="H10" s="21">
        <v>251707.2</v>
      </c>
      <c r="I10" s="1"/>
    </row>
    <row r="11" spans="1:9" ht="90" customHeight="1" x14ac:dyDescent="0.35">
      <c r="A11" s="7">
        <f t="shared" si="0"/>
        <v>9</v>
      </c>
      <c r="B11" s="13" t="str">
        <f>_xlfn.CONCAT(Table13[[#This Row],[Number]],"/",Table13[[#This Row],[AoRs/ Cluster]],"/",Table13[[#This Row],[Organization Name]])</f>
        <v>9/General Protection/FHI360</v>
      </c>
      <c r="C11" s="14" t="s">
        <v>39</v>
      </c>
      <c r="D11" s="9" t="s">
        <v>9</v>
      </c>
      <c r="E11" s="15" t="s">
        <v>40</v>
      </c>
      <c r="F11" s="2" t="s">
        <v>41</v>
      </c>
      <c r="G11" s="22" t="s">
        <v>42</v>
      </c>
      <c r="H11" s="21">
        <v>100000</v>
      </c>
      <c r="I11" s="1"/>
    </row>
    <row r="12" spans="1:9" ht="100.5" customHeight="1" x14ac:dyDescent="0.35">
      <c r="A12" s="7">
        <f t="shared" si="0"/>
        <v>10</v>
      </c>
      <c r="B12" s="8" t="str">
        <f>_xlfn.CONCAT(Table13[[#This Row],[Number]],"/",Table13[[#This Row],[AoRs/ Cluster]],"/",Table13[[#This Row],[Organization Name]])</f>
        <v>10/Child Protection/FHI360</v>
      </c>
      <c r="C12" s="7" t="s">
        <v>39</v>
      </c>
      <c r="D12" s="9" t="s">
        <v>19</v>
      </c>
      <c r="E12" s="10" t="s">
        <v>43</v>
      </c>
      <c r="F12" s="2" t="s">
        <v>41</v>
      </c>
      <c r="G12" s="23" t="s">
        <v>44</v>
      </c>
      <c r="H12" s="11">
        <v>350000</v>
      </c>
      <c r="I12" s="1"/>
    </row>
    <row r="13" spans="1:9" ht="168" customHeight="1" x14ac:dyDescent="0.35">
      <c r="A13" s="7">
        <f t="shared" si="0"/>
        <v>11</v>
      </c>
      <c r="B13" s="8" t="str">
        <f>_xlfn.CONCAT(Table13[[#This Row],[Number]],"/",Table13[[#This Row],[AoRs/ Cluster]],"/",Table13[[#This Row],[Organization Name]])</f>
        <v>11/Gender Based Violence/FHI360</v>
      </c>
      <c r="C13" s="7" t="s">
        <v>39</v>
      </c>
      <c r="D13" s="10" t="s">
        <v>14</v>
      </c>
      <c r="E13" s="10" t="s">
        <v>45</v>
      </c>
      <c r="F13" s="2" t="s">
        <v>41</v>
      </c>
      <c r="G13" s="10" t="s">
        <v>46</v>
      </c>
      <c r="H13" s="11">
        <v>350000</v>
      </c>
      <c r="I13" s="1"/>
    </row>
    <row r="14" spans="1:9" ht="102" customHeight="1" x14ac:dyDescent="0.35">
      <c r="A14" s="7">
        <f t="shared" si="0"/>
        <v>12</v>
      </c>
      <c r="B14" s="8" t="str">
        <f>_xlfn.CONCAT(Table13[[#This Row],[Number]],"/",Table13[[#This Row],[AoRs/ Cluster]],"/",Table13[[#This Row],[Organization Name]])</f>
        <v>12/Gender Based Violence/FundacionIbo</v>
      </c>
      <c r="C14" s="7" t="s">
        <v>47</v>
      </c>
      <c r="D14" s="10" t="s">
        <v>14</v>
      </c>
      <c r="E14" s="10" t="s">
        <v>48</v>
      </c>
      <c r="F14" s="9" t="s">
        <v>49</v>
      </c>
      <c r="G14" s="17" t="s">
        <v>50</v>
      </c>
      <c r="H14" s="11">
        <v>100000</v>
      </c>
      <c r="I14" s="1"/>
    </row>
    <row r="15" spans="1:9" ht="63.75" customHeight="1" x14ac:dyDescent="0.35">
      <c r="A15" s="7">
        <f t="shared" si="0"/>
        <v>13</v>
      </c>
      <c r="B15" s="24" t="str">
        <f>_xlfn.CONCAT(Table13[[#This Row],[Number]],"/",Table13[[#This Row],[AoRs/ Cluster]],"/",Table13[[#This Row],[Organization Name]])</f>
        <v>13/General Protection/NRC</v>
      </c>
      <c r="C15" s="25" t="s">
        <v>51</v>
      </c>
      <c r="D15" s="9" t="s">
        <v>9</v>
      </c>
      <c r="E15" s="12" t="s">
        <v>52</v>
      </c>
      <c r="F15" s="12" t="s">
        <v>53</v>
      </c>
      <c r="G15" s="12" t="s">
        <v>54</v>
      </c>
      <c r="H15" s="26">
        <v>600000</v>
      </c>
      <c r="I15" s="1"/>
    </row>
    <row r="16" spans="1:9" ht="90" customHeight="1" x14ac:dyDescent="0.35">
      <c r="A16" s="7">
        <f t="shared" si="0"/>
        <v>14</v>
      </c>
      <c r="B16" s="8" t="str">
        <f>_xlfn.CONCAT(Table13[[#This Row],[Number]],"/",Table13[[#This Row],[AoRs/ Cluster]],"/",Table13[[#This Row],[Organization Name]])</f>
        <v>14/General Protection/ActionAid</v>
      </c>
      <c r="C16" s="7" t="s">
        <v>13</v>
      </c>
      <c r="D16" s="9" t="s">
        <v>9</v>
      </c>
      <c r="E16" s="10" t="s">
        <v>55</v>
      </c>
      <c r="F16" s="10" t="s">
        <v>56</v>
      </c>
      <c r="G16" s="27" t="s">
        <v>57</v>
      </c>
      <c r="H16" s="11">
        <v>222904</v>
      </c>
      <c r="I16" s="1"/>
    </row>
    <row r="17" spans="1:9" ht="90" customHeight="1" x14ac:dyDescent="0.35">
      <c r="A17" s="7">
        <f t="shared" si="0"/>
        <v>15</v>
      </c>
      <c r="B17" s="8" t="str">
        <f>_xlfn.CONCAT(Table13[[#This Row],[Number]],"/",Table13[[#This Row],[AoRs/ Cluster]],"/",Table13[[#This Row],[Organization Name]])</f>
        <v>15/General Protection/AVSI</v>
      </c>
      <c r="C17" s="7" t="s">
        <v>25</v>
      </c>
      <c r="D17" s="9" t="s">
        <v>9</v>
      </c>
      <c r="E17" s="10" t="s">
        <v>58</v>
      </c>
      <c r="F17" s="10" t="s">
        <v>27</v>
      </c>
      <c r="G17" s="17" t="s">
        <v>59</v>
      </c>
      <c r="H17" s="11">
        <v>320000</v>
      </c>
      <c r="I17" s="1"/>
    </row>
    <row r="18" spans="1:9" ht="90" customHeight="1" x14ac:dyDescent="0.35">
      <c r="A18" s="7">
        <f t="shared" si="0"/>
        <v>16</v>
      </c>
      <c r="B18" s="8" t="str">
        <f>_xlfn.CONCAT(Table13[[#This Row],[Number]],"/",Table13[[#This Row],[AoRs/ Cluster]],"/",Table13[[#This Row],[Organization Name]])</f>
        <v>16/Child Protection/IOM</v>
      </c>
      <c r="C18" s="7" t="s">
        <v>60</v>
      </c>
      <c r="D18" s="9" t="s">
        <v>19</v>
      </c>
      <c r="E18" s="10" t="s">
        <v>61</v>
      </c>
      <c r="F18" s="10" t="s">
        <v>62</v>
      </c>
      <c r="G18" s="10" t="s">
        <v>63</v>
      </c>
      <c r="H18" s="11">
        <v>750000</v>
      </c>
      <c r="I18" s="1"/>
    </row>
    <row r="19" spans="1:9" ht="77.25" customHeight="1" x14ac:dyDescent="0.35">
      <c r="A19" s="7">
        <f t="shared" si="0"/>
        <v>17</v>
      </c>
      <c r="B19" s="8" t="str">
        <f>_xlfn.CONCAT(Table13[[#This Row],[Number]],"/",Table13[[#This Row],[AoRs/ Cluster]],"/",Table13[[#This Row],[Organization Name]])</f>
        <v>17/Gender Based Violence/IOM</v>
      </c>
      <c r="C19" s="7" t="s">
        <v>60</v>
      </c>
      <c r="D19" s="10" t="s">
        <v>14</v>
      </c>
      <c r="E19" s="10" t="s">
        <v>64</v>
      </c>
      <c r="F19" s="10" t="s">
        <v>62</v>
      </c>
      <c r="G19" s="15" t="s">
        <v>24</v>
      </c>
      <c r="H19" s="11">
        <v>1050000</v>
      </c>
      <c r="I19" s="1"/>
    </row>
    <row r="20" spans="1:9" ht="85.5" customHeight="1" x14ac:dyDescent="0.35">
      <c r="A20" s="7">
        <f t="shared" si="0"/>
        <v>18</v>
      </c>
      <c r="B20" s="28" t="str">
        <f>_xlfn.CONCAT(Table13[[#This Row],[Number]],"/",Table13[[#This Row],[AoRs/ Cluster]],"/",Table13[[#This Row],[Organization Name]])</f>
        <v>18/Child Protection/IsraAid</v>
      </c>
      <c r="C20" s="29" t="s">
        <v>65</v>
      </c>
      <c r="D20" s="9" t="s">
        <v>19</v>
      </c>
      <c r="E20" s="30" t="s">
        <v>66</v>
      </c>
      <c r="F20" s="30" t="s">
        <v>67</v>
      </c>
      <c r="G20" s="31" t="s">
        <v>68</v>
      </c>
      <c r="H20" s="32">
        <v>186000</v>
      </c>
      <c r="I20" s="1"/>
    </row>
    <row r="21" spans="1:9" ht="150.75" customHeight="1" x14ac:dyDescent="0.35">
      <c r="A21" s="7">
        <f t="shared" si="0"/>
        <v>19</v>
      </c>
      <c r="B21" s="33" t="str">
        <f>_xlfn.CONCAT(Table13[[#This Row],[Number]],"/",Table13[[#This Row],[AoRs/ Cluster]],"/",Table13[[#This Row],[Organization Name]])</f>
        <v>19/Gender Based Violence/Kubatsira</v>
      </c>
      <c r="C21" s="34" t="s">
        <v>69</v>
      </c>
      <c r="D21" s="10" t="s">
        <v>14</v>
      </c>
      <c r="E21" s="35" t="s">
        <v>70</v>
      </c>
      <c r="F21" s="35" t="s">
        <v>71</v>
      </c>
      <c r="G21" s="35" t="s">
        <v>72</v>
      </c>
      <c r="H21" s="36">
        <v>120000</v>
      </c>
      <c r="I21" s="1"/>
    </row>
    <row r="22" spans="1:9" ht="181.5" customHeight="1" x14ac:dyDescent="0.35">
      <c r="A22" s="7">
        <f t="shared" si="0"/>
        <v>20</v>
      </c>
      <c r="B22" s="37" t="str">
        <f>_xlfn.CONCAT(Table13[[#This Row],[Number]],"/",Table13[[#This Row],[AoRs/ Cluster]],"/",Table13[[#This Row],[Organization Name]])</f>
        <v>20/General Protection/HI</v>
      </c>
      <c r="C22" s="38" t="s">
        <v>73</v>
      </c>
      <c r="D22" s="9" t="s">
        <v>9</v>
      </c>
      <c r="E22" s="39" t="s">
        <v>74</v>
      </c>
      <c r="F22" s="39" t="s">
        <v>75</v>
      </c>
      <c r="G22" s="39" t="s">
        <v>76</v>
      </c>
      <c r="H22" s="40">
        <v>450000</v>
      </c>
      <c r="I22" s="1"/>
    </row>
    <row r="23" spans="1:9" ht="109.5" customHeight="1" x14ac:dyDescent="0.35">
      <c r="A23" s="7">
        <f t="shared" si="0"/>
        <v>21</v>
      </c>
      <c r="B23" s="33" t="str">
        <f>_xlfn.CONCAT(Table13[[#This Row],[Number]],"/",Table13[[#This Row],[AoRs/ Cluster]],"/",Table13[[#This Row],[Organization Name]])</f>
        <v>21/General Protection/LftW</v>
      </c>
      <c r="C23" s="34" t="s">
        <v>77</v>
      </c>
      <c r="D23" s="9" t="s">
        <v>9</v>
      </c>
      <c r="E23" s="35" t="s">
        <v>78</v>
      </c>
      <c r="F23" s="41" t="s">
        <v>11</v>
      </c>
      <c r="G23" s="35" t="s">
        <v>79</v>
      </c>
      <c r="H23" s="36">
        <v>340000</v>
      </c>
      <c r="I23" s="1"/>
    </row>
    <row r="24" spans="1:9" ht="175.5" customHeight="1" x14ac:dyDescent="0.35">
      <c r="A24" s="7">
        <f t="shared" si="0"/>
        <v>22</v>
      </c>
      <c r="B24" s="42" t="str">
        <f>_xlfn.CONCAT(Table13[[#This Row],[Number]],"/",Table13[[#This Row],[AoRs/ Cluster]],"/",Table13[[#This Row],[Organization Name]])</f>
        <v>22/Child Protection/Plan Intl</v>
      </c>
      <c r="C24" s="43" t="s">
        <v>80</v>
      </c>
      <c r="D24" s="9" t="s">
        <v>19</v>
      </c>
      <c r="E24" s="44" t="s">
        <v>81</v>
      </c>
      <c r="F24" s="44" t="s">
        <v>82</v>
      </c>
      <c r="G24" s="44" t="s">
        <v>83</v>
      </c>
      <c r="H24" s="45">
        <v>1040000</v>
      </c>
      <c r="I24" s="1"/>
    </row>
    <row r="25" spans="1:9" ht="141" customHeight="1" x14ac:dyDescent="0.35">
      <c r="A25" s="7">
        <f t="shared" si="0"/>
        <v>23</v>
      </c>
      <c r="B25" s="8" t="str">
        <f>_xlfn.CONCAT(Table13[[#This Row],[Number]],"/",Table13[[#This Row],[AoRs/ Cluster]],"/",Table13[[#This Row],[Organization Name]])</f>
        <v>23/Child Protection/SCI</v>
      </c>
      <c r="C25" s="7" t="s">
        <v>84</v>
      </c>
      <c r="D25" s="9" t="s">
        <v>19</v>
      </c>
      <c r="E25" s="10" t="s">
        <v>85</v>
      </c>
      <c r="F25" s="10" t="s">
        <v>86</v>
      </c>
      <c r="G25" s="12" t="s">
        <v>87</v>
      </c>
      <c r="H25" s="11">
        <v>1800000</v>
      </c>
      <c r="I25" s="1"/>
    </row>
    <row r="26" spans="1:9" ht="169.5" customHeight="1" x14ac:dyDescent="0.35">
      <c r="A26" s="7">
        <f t="shared" si="0"/>
        <v>24</v>
      </c>
      <c r="B26" s="24" t="str">
        <f>_xlfn.CONCAT(Table13[[#This Row],[Number]],"/",Table13[[#This Row],[AoRs/ Cluster]],"/",Table13[[#This Row],[Organization Name]])</f>
        <v>24/Child Protection/StreetChild</v>
      </c>
      <c r="C26" s="25" t="s">
        <v>88</v>
      </c>
      <c r="D26" s="9" t="s">
        <v>19</v>
      </c>
      <c r="E26" s="12" t="s">
        <v>89</v>
      </c>
      <c r="F26" s="12" t="s">
        <v>90</v>
      </c>
      <c r="G26" s="12" t="s">
        <v>91</v>
      </c>
      <c r="H26" s="26">
        <v>488000</v>
      </c>
      <c r="I26" s="1"/>
    </row>
    <row r="27" spans="1:9" ht="105.75" customHeight="1" x14ac:dyDescent="0.35">
      <c r="A27" s="7">
        <f t="shared" si="0"/>
        <v>25</v>
      </c>
      <c r="B27" s="37" t="str">
        <f>_xlfn.CONCAT(Table13[[#This Row],[Number]],"/",Table13[[#This Row],[AoRs/ Cluster]],"/",Table13[[#This Row],[Organization Name]])</f>
        <v>25/Gender Based Violence/UNFPA</v>
      </c>
      <c r="C27" s="38" t="s">
        <v>92</v>
      </c>
      <c r="D27" s="10" t="s">
        <v>14</v>
      </c>
      <c r="E27" s="39" t="s">
        <v>93</v>
      </c>
      <c r="F27" s="39" t="s">
        <v>94</v>
      </c>
      <c r="G27" s="46" t="s">
        <v>95</v>
      </c>
      <c r="H27" s="40">
        <v>4000000</v>
      </c>
      <c r="I27" s="1"/>
    </row>
    <row r="28" spans="1:9" ht="105" customHeight="1" x14ac:dyDescent="0.35">
      <c r="A28" s="7">
        <f t="shared" si="0"/>
        <v>26</v>
      </c>
      <c r="B28" s="47" t="str">
        <f>_xlfn.CONCAT(Table13[[#This Row],[Number]],"/",Table13[[#This Row],[AoRs/ Cluster]],"/",Table13[[#This Row],[Organization Name]])</f>
        <v>26/Gender Based Violence/UNHCR</v>
      </c>
      <c r="C28" s="48" t="s">
        <v>32</v>
      </c>
      <c r="D28" s="10" t="s">
        <v>14</v>
      </c>
      <c r="E28" s="49" t="s">
        <v>96</v>
      </c>
      <c r="F28" s="49" t="s">
        <v>97</v>
      </c>
      <c r="G28" s="50" t="s">
        <v>98</v>
      </c>
      <c r="H28" s="51">
        <v>1528735</v>
      </c>
      <c r="I28" s="1"/>
    </row>
    <row r="29" spans="1:9" ht="100.5" customHeight="1" x14ac:dyDescent="0.35">
      <c r="A29" s="7">
        <f t="shared" si="0"/>
        <v>27</v>
      </c>
      <c r="B29" s="47" t="str">
        <f>_xlfn.CONCAT(Table13[[#This Row],[Number]],"/",Table13[[#This Row],[AoRs/ Cluster]],"/",Table13[[#This Row],[Organization Name]])</f>
        <v>27/General Protection/IOM</v>
      </c>
      <c r="C29" s="48" t="s">
        <v>60</v>
      </c>
      <c r="D29" s="9" t="s">
        <v>9</v>
      </c>
      <c r="E29" s="49" t="s">
        <v>99</v>
      </c>
      <c r="F29" s="49" t="s">
        <v>100</v>
      </c>
      <c r="G29" s="50" t="s">
        <v>101</v>
      </c>
      <c r="H29" s="51">
        <v>2200000</v>
      </c>
      <c r="I29" s="1"/>
    </row>
    <row r="30" spans="1:9" ht="139.5" x14ac:dyDescent="0.35">
      <c r="A30" s="29">
        <f t="shared" si="0"/>
        <v>28</v>
      </c>
      <c r="B30" s="47" t="str">
        <f>_xlfn.CONCAT(Table13[[#This Row],[Number]],"/",Table13[[#This Row],[AoRs/ Cluster]],"/",Table13[[#This Row],[Organization Name]])</f>
        <v>28/Child Protection/UNICEF</v>
      </c>
      <c r="C30" s="48" t="s">
        <v>102</v>
      </c>
      <c r="D30" s="159" t="s">
        <v>19</v>
      </c>
      <c r="E30" s="49" t="s">
        <v>103</v>
      </c>
      <c r="F30" s="49" t="s">
        <v>104</v>
      </c>
      <c r="G30" s="49" t="s">
        <v>105</v>
      </c>
      <c r="H30" s="51">
        <v>12500000</v>
      </c>
      <c r="I30" s="1"/>
    </row>
    <row r="31" spans="1:9" ht="31" x14ac:dyDescent="0.35">
      <c r="A31" s="33">
        <f t="shared" si="0"/>
        <v>29</v>
      </c>
      <c r="B31" s="158" t="str">
        <f>_xlfn.CONCAT(Table13[[#This Row],[Number]],"/",Table13[[#This Row],[AoRs/ Cluster]],"/",Table13[[#This Row],[Organization Name]])</f>
        <v>29/Gender Based Violence/Muleidi</v>
      </c>
      <c r="C31" s="158" t="s">
        <v>106</v>
      </c>
      <c r="D31" s="160" t="s">
        <v>14</v>
      </c>
      <c r="E31" s="35" t="s">
        <v>107</v>
      </c>
      <c r="F31" s="35" t="s">
        <v>108</v>
      </c>
      <c r="G31" s="35" t="s">
        <v>109</v>
      </c>
      <c r="H31" s="161">
        <v>168400</v>
      </c>
    </row>
    <row r="49" spans="8:8" x14ac:dyDescent="0.35">
      <c r="H49" s="52"/>
    </row>
  </sheetData>
  <pageMargins left="0.7" right="0.7" top="0.75" bottom="0.75" header="0.3" footer="0.3"/>
  <pageSetup paperSize="9" orientation="portrait" horizontalDpi="1200" verticalDpi="12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39"/>
  <sheetViews>
    <sheetView showGridLines="0" zoomScale="79" zoomScaleNormal="79" workbookViewId="0">
      <selection activeCell="F3" sqref="F3:J3"/>
    </sheetView>
  </sheetViews>
  <sheetFormatPr defaultColWidth="10.58203125" defaultRowHeight="15.5" x14ac:dyDescent="0.35"/>
  <cols>
    <col min="2" max="2" width="35.83203125" customWidth="1"/>
    <col min="3" max="3" width="70" customWidth="1"/>
    <col min="4" max="4" width="19.25" customWidth="1"/>
    <col min="5" max="5" width="10.58203125" customWidth="1"/>
    <col min="6" max="6" width="12.25" style="125" customWidth="1"/>
    <col min="7" max="10" width="12.25" customWidth="1"/>
    <col min="11" max="11" width="14" customWidth="1"/>
    <col min="12" max="12" width="14.25" customWidth="1"/>
    <col min="13" max="14" width="12.25" customWidth="1"/>
  </cols>
  <sheetData>
    <row r="2" spans="1:14" s="53" customFormat="1" ht="21.75" customHeight="1" x14ac:dyDescent="0.5">
      <c r="A2" s="166" t="s">
        <v>110</v>
      </c>
      <c r="B2" s="166"/>
      <c r="C2" s="166"/>
      <c r="D2" s="166"/>
      <c r="E2" s="166"/>
    </row>
    <row r="3" spans="1:14" s="53" customFormat="1" ht="46.5" x14ac:dyDescent="0.35">
      <c r="A3" s="167" t="s">
        <v>111</v>
      </c>
      <c r="B3" s="167"/>
      <c r="C3" s="54" t="s">
        <v>112</v>
      </c>
      <c r="D3" s="55" t="s">
        <v>113</v>
      </c>
      <c r="F3" s="168" t="s">
        <v>114</v>
      </c>
      <c r="G3" s="168"/>
      <c r="H3" s="168"/>
      <c r="I3" s="168"/>
      <c r="J3" s="168"/>
    </row>
    <row r="4" spans="1:14" s="61" customFormat="1" ht="34.5" customHeight="1" x14ac:dyDescent="0.45">
      <c r="A4" s="169" t="s">
        <v>115</v>
      </c>
      <c r="B4" s="169"/>
      <c r="C4" s="56">
        <v>44526</v>
      </c>
      <c r="D4" s="170" t="s">
        <v>116</v>
      </c>
      <c r="E4" s="57" t="s">
        <v>117</v>
      </c>
      <c r="F4" s="58" t="s">
        <v>8</v>
      </c>
      <c r="G4" s="58" t="s">
        <v>13</v>
      </c>
      <c r="H4" s="59" t="s">
        <v>118</v>
      </c>
      <c r="I4" s="60" t="s">
        <v>119</v>
      </c>
      <c r="J4" s="58" t="s">
        <v>25</v>
      </c>
      <c r="K4" s="58" t="s">
        <v>39</v>
      </c>
      <c r="L4" s="58" t="s">
        <v>51</v>
      </c>
      <c r="M4" s="58" t="s">
        <v>60</v>
      </c>
      <c r="N4" s="58" t="s">
        <v>32</v>
      </c>
    </row>
    <row r="5" spans="1:14" s="61" customFormat="1" ht="27" customHeight="1" x14ac:dyDescent="0.35">
      <c r="A5" s="62"/>
      <c r="B5" s="63"/>
      <c r="C5" s="63"/>
      <c r="D5" s="170"/>
      <c r="E5" s="172" t="s">
        <v>120</v>
      </c>
      <c r="F5" s="64" t="s">
        <v>121</v>
      </c>
      <c r="G5" s="64" t="s">
        <v>122</v>
      </c>
      <c r="H5" s="65" t="s">
        <v>123</v>
      </c>
      <c r="I5" s="66" t="s">
        <v>123</v>
      </c>
      <c r="J5" s="64" t="s">
        <v>122</v>
      </c>
      <c r="K5" s="64" t="s">
        <v>124</v>
      </c>
      <c r="L5" s="64" t="s">
        <v>124</v>
      </c>
      <c r="M5" s="64" t="s">
        <v>125</v>
      </c>
      <c r="N5" s="64" t="s">
        <v>125</v>
      </c>
    </row>
    <row r="6" spans="1:14" s="61" customFormat="1" ht="29.25" customHeight="1" x14ac:dyDescent="0.35">
      <c r="A6" s="174" t="s">
        <v>126</v>
      </c>
      <c r="B6" s="67" t="s">
        <v>127</v>
      </c>
      <c r="C6" s="67" t="s">
        <v>128</v>
      </c>
      <c r="D6" s="171"/>
      <c r="E6" s="173"/>
      <c r="F6" s="68">
        <f>F20+F26</f>
        <v>75</v>
      </c>
      <c r="G6" s="68">
        <f t="shared" ref="G6" si="0">G20+G26</f>
        <v>49</v>
      </c>
      <c r="H6" s="69">
        <v>48</v>
      </c>
      <c r="I6" s="70">
        <v>51</v>
      </c>
      <c r="J6" s="68">
        <f t="shared" ref="J6:N6" si="1">J20+J26</f>
        <v>69</v>
      </c>
      <c r="K6" s="68">
        <f t="shared" si="1"/>
        <v>69</v>
      </c>
      <c r="L6" s="68">
        <f t="shared" si="1"/>
        <v>89</v>
      </c>
      <c r="M6" s="68">
        <f t="shared" si="1"/>
        <v>108</v>
      </c>
      <c r="N6" s="68">
        <f t="shared" si="1"/>
        <v>104</v>
      </c>
    </row>
    <row r="7" spans="1:14" s="61" customFormat="1" ht="13.5" customHeight="1" x14ac:dyDescent="0.35">
      <c r="A7" s="174"/>
      <c r="B7" s="71"/>
      <c r="C7" s="72"/>
      <c r="D7" s="73"/>
      <c r="E7" s="173"/>
      <c r="F7" s="74" t="s">
        <v>129</v>
      </c>
      <c r="G7" s="74" t="s">
        <v>129</v>
      </c>
      <c r="H7" s="74" t="s">
        <v>129</v>
      </c>
      <c r="I7" s="74" t="s">
        <v>129</v>
      </c>
      <c r="J7" s="74" t="s">
        <v>129</v>
      </c>
      <c r="K7" s="74" t="s">
        <v>129</v>
      </c>
      <c r="L7" s="74" t="s">
        <v>129</v>
      </c>
      <c r="M7" s="74" t="s">
        <v>129</v>
      </c>
      <c r="N7" s="74" t="s">
        <v>129</v>
      </c>
    </row>
    <row r="8" spans="1:14" s="61" customFormat="1" ht="20.149999999999999" customHeight="1" x14ac:dyDescent="0.4">
      <c r="A8" s="174"/>
      <c r="B8" s="75" t="s">
        <v>130</v>
      </c>
      <c r="C8" s="76"/>
      <c r="D8" s="76"/>
      <c r="E8" s="76"/>
      <c r="F8" s="77"/>
      <c r="G8" s="78"/>
      <c r="H8" s="76"/>
      <c r="I8" s="76"/>
      <c r="J8" s="78"/>
      <c r="K8" s="78"/>
      <c r="L8" s="78"/>
      <c r="M8" s="78"/>
      <c r="N8" s="78"/>
    </row>
    <row r="9" spans="1:14" s="87" customFormat="1" ht="57" customHeight="1" x14ac:dyDescent="0.35">
      <c r="A9" s="79" t="s">
        <v>131</v>
      </c>
      <c r="B9" s="80" t="s">
        <v>132</v>
      </c>
      <c r="C9" s="81" t="s">
        <v>133</v>
      </c>
      <c r="D9" s="82" t="s">
        <v>134</v>
      </c>
      <c r="E9" s="83"/>
      <c r="F9" s="84">
        <v>10</v>
      </c>
      <c r="G9" s="85">
        <v>6</v>
      </c>
      <c r="H9" s="86">
        <v>9</v>
      </c>
      <c r="I9" s="84">
        <v>9</v>
      </c>
      <c r="J9" s="85">
        <v>8</v>
      </c>
      <c r="K9" s="85">
        <v>9</v>
      </c>
      <c r="L9" s="85">
        <v>9</v>
      </c>
      <c r="M9" s="85">
        <v>9</v>
      </c>
      <c r="N9" s="85">
        <v>10</v>
      </c>
    </row>
    <row r="10" spans="1:14" s="87" customFormat="1" ht="51" customHeight="1" x14ac:dyDescent="0.35">
      <c r="A10" s="79" t="s">
        <v>135</v>
      </c>
      <c r="B10" s="88" t="s">
        <v>136</v>
      </c>
      <c r="C10" s="89" t="s">
        <v>137</v>
      </c>
      <c r="D10" s="90" t="s">
        <v>134</v>
      </c>
      <c r="E10" s="91"/>
      <c r="F10" s="84">
        <v>10</v>
      </c>
      <c r="G10" s="92">
        <v>8</v>
      </c>
      <c r="H10" s="86">
        <v>9</v>
      </c>
      <c r="I10" s="84">
        <v>9</v>
      </c>
      <c r="J10" s="92">
        <v>8</v>
      </c>
      <c r="K10" s="92">
        <v>10</v>
      </c>
      <c r="L10" s="92">
        <v>10</v>
      </c>
      <c r="M10" s="92">
        <v>9</v>
      </c>
      <c r="N10" s="92">
        <v>10</v>
      </c>
    </row>
    <row r="11" spans="1:14" s="87" customFormat="1" ht="53.25" customHeight="1" x14ac:dyDescent="0.35">
      <c r="A11" s="79" t="s">
        <v>138</v>
      </c>
      <c r="B11" s="88" t="s">
        <v>139</v>
      </c>
      <c r="C11" s="89" t="s">
        <v>140</v>
      </c>
      <c r="D11" s="90" t="s">
        <v>134</v>
      </c>
      <c r="E11" s="91"/>
      <c r="F11" s="84">
        <v>8</v>
      </c>
      <c r="G11" s="92">
        <v>6</v>
      </c>
      <c r="H11" s="86">
        <v>9</v>
      </c>
      <c r="I11" s="84">
        <v>9</v>
      </c>
      <c r="J11" s="92">
        <v>7</v>
      </c>
      <c r="K11" s="92">
        <v>8</v>
      </c>
      <c r="L11" s="92">
        <v>10</v>
      </c>
      <c r="M11" s="92">
        <v>9</v>
      </c>
      <c r="N11" s="92">
        <v>9</v>
      </c>
    </row>
    <row r="12" spans="1:14" s="87" customFormat="1" ht="48" customHeight="1" x14ac:dyDescent="0.35">
      <c r="A12" s="79" t="s">
        <v>141</v>
      </c>
      <c r="B12" s="88" t="s">
        <v>142</v>
      </c>
      <c r="C12" s="89" t="s">
        <v>143</v>
      </c>
      <c r="D12" s="90" t="s">
        <v>134</v>
      </c>
      <c r="E12" s="91"/>
      <c r="F12" s="92">
        <v>4</v>
      </c>
      <c r="G12" s="92">
        <v>4</v>
      </c>
      <c r="H12" s="86">
        <v>3</v>
      </c>
      <c r="I12" s="84">
        <v>3</v>
      </c>
      <c r="J12" s="92">
        <v>7</v>
      </c>
      <c r="K12" s="92">
        <v>8</v>
      </c>
      <c r="L12" s="92">
        <v>5</v>
      </c>
      <c r="M12" s="92">
        <v>10</v>
      </c>
      <c r="N12" s="92">
        <v>8</v>
      </c>
    </row>
    <row r="13" spans="1:14" s="87" customFormat="1" ht="34.5" customHeight="1" x14ac:dyDescent="0.35">
      <c r="A13" s="165" t="s">
        <v>144</v>
      </c>
      <c r="B13" s="93" t="s">
        <v>145</v>
      </c>
      <c r="C13" s="94" t="s">
        <v>146</v>
      </c>
      <c r="D13" s="95" t="s">
        <v>147</v>
      </c>
      <c r="E13" s="96"/>
      <c r="F13" s="97"/>
      <c r="G13" s="98"/>
      <c r="H13" s="99" t="s">
        <v>148</v>
      </c>
      <c r="I13" s="100" t="s">
        <v>148</v>
      </c>
      <c r="J13" s="98"/>
      <c r="K13" s="98"/>
      <c r="L13" s="98"/>
      <c r="M13" s="98"/>
      <c r="N13" s="98"/>
    </row>
    <row r="14" spans="1:14" s="87" customFormat="1" ht="44.25" customHeight="1" x14ac:dyDescent="0.35">
      <c r="A14" s="165"/>
      <c r="B14" s="88" t="s">
        <v>149</v>
      </c>
      <c r="C14" s="89" t="s">
        <v>150</v>
      </c>
      <c r="D14" s="101" t="s">
        <v>151</v>
      </c>
      <c r="E14" s="91"/>
      <c r="F14" s="84">
        <v>3</v>
      </c>
      <c r="G14" s="92">
        <v>2</v>
      </c>
      <c r="H14" s="86">
        <v>4</v>
      </c>
      <c r="I14" s="84">
        <v>5</v>
      </c>
      <c r="J14" s="92">
        <v>4</v>
      </c>
      <c r="K14" s="92">
        <v>5</v>
      </c>
      <c r="L14" s="92">
        <v>5</v>
      </c>
      <c r="M14" s="92">
        <v>10</v>
      </c>
      <c r="N14" s="92">
        <v>10</v>
      </c>
    </row>
    <row r="15" spans="1:14" s="87" customFormat="1" ht="41.25" customHeight="1" x14ac:dyDescent="0.35">
      <c r="A15" s="165"/>
      <c r="B15" s="88" t="s">
        <v>152</v>
      </c>
      <c r="C15" s="89" t="s">
        <v>153</v>
      </c>
      <c r="D15" s="101" t="s">
        <v>151</v>
      </c>
      <c r="E15" s="91"/>
      <c r="F15" s="84">
        <v>3</v>
      </c>
      <c r="G15" s="92">
        <v>3</v>
      </c>
      <c r="H15" s="86">
        <v>3</v>
      </c>
      <c r="I15" s="84">
        <v>4</v>
      </c>
      <c r="J15" s="92">
        <v>4</v>
      </c>
      <c r="K15" s="92">
        <v>4</v>
      </c>
      <c r="L15" s="92">
        <v>4</v>
      </c>
      <c r="M15" s="92">
        <v>5</v>
      </c>
      <c r="N15" s="92">
        <v>5</v>
      </c>
    </row>
    <row r="16" spans="1:14" s="87" customFormat="1" ht="42.75" customHeight="1" x14ac:dyDescent="0.35">
      <c r="A16" s="165"/>
      <c r="B16" s="102" t="s">
        <v>154</v>
      </c>
      <c r="C16" s="89" t="s">
        <v>155</v>
      </c>
      <c r="D16" s="101" t="s">
        <v>151</v>
      </c>
      <c r="E16" s="91"/>
      <c r="F16" s="92">
        <v>4</v>
      </c>
      <c r="G16" s="92">
        <v>3</v>
      </c>
      <c r="H16" s="86">
        <v>0</v>
      </c>
      <c r="I16" s="84">
        <v>0</v>
      </c>
      <c r="J16" s="92">
        <v>5</v>
      </c>
      <c r="K16" s="92">
        <v>4</v>
      </c>
      <c r="L16" s="92">
        <v>4</v>
      </c>
      <c r="M16" s="92">
        <v>5</v>
      </c>
      <c r="N16" s="92">
        <v>5</v>
      </c>
    </row>
    <row r="17" spans="1:14" s="87" customFormat="1" ht="42" customHeight="1" x14ac:dyDescent="0.35">
      <c r="A17" s="165"/>
      <c r="B17" s="88" t="s">
        <v>156</v>
      </c>
      <c r="C17" s="89" t="s">
        <v>157</v>
      </c>
      <c r="D17" s="101" t="s">
        <v>151</v>
      </c>
      <c r="E17" s="91"/>
      <c r="F17" s="84">
        <v>3</v>
      </c>
      <c r="G17" s="92">
        <v>3</v>
      </c>
      <c r="H17" s="86">
        <v>4</v>
      </c>
      <c r="I17" s="84">
        <v>4</v>
      </c>
      <c r="J17" s="92">
        <v>4</v>
      </c>
      <c r="K17" s="92">
        <v>5</v>
      </c>
      <c r="L17" s="92">
        <v>5</v>
      </c>
      <c r="M17" s="92">
        <v>5</v>
      </c>
      <c r="N17" s="92">
        <v>5</v>
      </c>
    </row>
    <row r="18" spans="1:14" s="87" customFormat="1" ht="39" customHeight="1" x14ac:dyDescent="0.35">
      <c r="A18" s="165"/>
      <c r="B18" s="88" t="s">
        <v>158</v>
      </c>
      <c r="C18" s="89" t="s">
        <v>159</v>
      </c>
      <c r="D18" s="101" t="s">
        <v>151</v>
      </c>
      <c r="E18" s="91"/>
      <c r="F18" s="84">
        <v>2</v>
      </c>
      <c r="G18" s="92">
        <v>3</v>
      </c>
      <c r="H18" s="86">
        <v>4</v>
      </c>
      <c r="I18" s="84">
        <v>4</v>
      </c>
      <c r="J18" s="92">
        <v>4</v>
      </c>
      <c r="K18" s="92">
        <v>4</v>
      </c>
      <c r="L18" s="92">
        <v>4</v>
      </c>
      <c r="M18" s="92">
        <v>4</v>
      </c>
      <c r="N18" s="92">
        <v>5</v>
      </c>
    </row>
    <row r="19" spans="1:14" s="87" customFormat="1" ht="34.5" x14ac:dyDescent="0.35">
      <c r="A19" s="165"/>
      <c r="B19" s="88" t="s">
        <v>160</v>
      </c>
      <c r="C19" s="89" t="s">
        <v>161</v>
      </c>
      <c r="D19" s="101" t="s">
        <v>151</v>
      </c>
      <c r="E19" s="91"/>
      <c r="F19" s="84">
        <v>4</v>
      </c>
      <c r="G19" s="92">
        <v>3</v>
      </c>
      <c r="H19" s="86">
        <v>3</v>
      </c>
      <c r="I19" s="84">
        <v>4</v>
      </c>
      <c r="J19" s="92">
        <v>5</v>
      </c>
      <c r="K19" s="92">
        <v>4</v>
      </c>
      <c r="L19" s="92">
        <v>4</v>
      </c>
      <c r="M19" s="92">
        <v>3</v>
      </c>
      <c r="N19" s="92">
        <v>3</v>
      </c>
    </row>
    <row r="20" spans="1:14" s="61" customFormat="1" ht="15.75" customHeight="1" x14ac:dyDescent="0.35">
      <c r="A20" s="79"/>
      <c r="B20" s="103" t="s">
        <v>162</v>
      </c>
      <c r="C20" s="104">
        <v>60</v>
      </c>
      <c r="D20" s="105"/>
      <c r="E20" s="106" t="s">
        <v>163</v>
      </c>
      <c r="F20" s="107">
        <f>SUM(F9:F19)</f>
        <v>51</v>
      </c>
      <c r="G20" s="107">
        <f>SUM(G9:G19)</f>
        <v>41</v>
      </c>
      <c r="H20" s="108">
        <v>48</v>
      </c>
      <c r="I20" s="109">
        <v>51</v>
      </c>
      <c r="J20" s="107">
        <f t="shared" ref="J20:N20" si="2">SUM(J9:J19)</f>
        <v>56</v>
      </c>
      <c r="K20" s="107">
        <f t="shared" si="2"/>
        <v>61</v>
      </c>
      <c r="L20" s="107">
        <f t="shared" si="2"/>
        <v>60</v>
      </c>
      <c r="M20" s="107">
        <f t="shared" si="2"/>
        <v>69</v>
      </c>
      <c r="N20" s="107">
        <f t="shared" si="2"/>
        <v>70</v>
      </c>
    </row>
    <row r="21" spans="1:14" s="87" customFormat="1" ht="22" customHeight="1" x14ac:dyDescent="0.4">
      <c r="B21" s="110" t="s">
        <v>164</v>
      </c>
      <c r="C21" s="111"/>
      <c r="D21" s="112"/>
      <c r="E21" s="112"/>
      <c r="F21" s="113"/>
      <c r="G21" s="114"/>
      <c r="H21" s="113"/>
      <c r="I21" s="113"/>
      <c r="J21" s="114"/>
      <c r="K21" s="114"/>
      <c r="L21" s="114"/>
      <c r="M21" s="114"/>
      <c r="N21" s="114"/>
    </row>
    <row r="22" spans="1:14" s="87" customFormat="1" ht="57.75" customHeight="1" x14ac:dyDescent="0.35">
      <c r="A22" s="87" t="s">
        <v>165</v>
      </c>
      <c r="B22" s="115" t="s">
        <v>166</v>
      </c>
      <c r="C22" s="116" t="s">
        <v>167</v>
      </c>
      <c r="D22" s="117" t="s">
        <v>134</v>
      </c>
      <c r="E22" s="84"/>
      <c r="F22" s="84">
        <v>2</v>
      </c>
      <c r="G22" s="84">
        <v>2</v>
      </c>
      <c r="H22" s="84">
        <v>2</v>
      </c>
      <c r="I22" s="84">
        <v>4</v>
      </c>
      <c r="J22" s="84">
        <v>4</v>
      </c>
      <c r="K22" s="84">
        <v>2</v>
      </c>
      <c r="L22" s="84">
        <v>7</v>
      </c>
      <c r="M22" s="84">
        <v>9</v>
      </c>
      <c r="N22" s="84">
        <v>7</v>
      </c>
    </row>
    <row r="23" spans="1:14" s="87" customFormat="1" ht="57.75" customHeight="1" x14ac:dyDescent="0.35">
      <c r="A23" s="87" t="s">
        <v>131</v>
      </c>
      <c r="B23" s="118" t="s">
        <v>168</v>
      </c>
      <c r="C23" s="116" t="s">
        <v>169</v>
      </c>
      <c r="D23" s="90" t="s">
        <v>134</v>
      </c>
      <c r="E23" s="84"/>
      <c r="F23" s="84">
        <v>7</v>
      </c>
      <c r="G23" s="119">
        <v>2</v>
      </c>
      <c r="H23" s="84">
        <v>7</v>
      </c>
      <c r="I23" s="84">
        <v>4</v>
      </c>
      <c r="J23" s="84">
        <v>2</v>
      </c>
      <c r="K23" s="119">
        <v>2</v>
      </c>
      <c r="L23" s="84">
        <v>10</v>
      </c>
      <c r="M23" s="84">
        <v>10</v>
      </c>
      <c r="N23" s="84">
        <v>10</v>
      </c>
    </row>
    <row r="24" spans="1:14" s="87" customFormat="1" ht="48.75" customHeight="1" x14ac:dyDescent="0.35">
      <c r="A24" s="87" t="s">
        <v>135</v>
      </c>
      <c r="B24" s="118" t="s">
        <v>170</v>
      </c>
      <c r="C24" s="116" t="s">
        <v>171</v>
      </c>
      <c r="D24" s="90" t="s">
        <v>134</v>
      </c>
      <c r="E24" s="84"/>
      <c r="F24" s="84">
        <v>7</v>
      </c>
      <c r="G24" s="84">
        <v>2</v>
      </c>
      <c r="H24" s="84">
        <v>2</v>
      </c>
      <c r="I24" s="84">
        <v>2</v>
      </c>
      <c r="J24" s="84">
        <v>2</v>
      </c>
      <c r="K24" s="84">
        <v>2</v>
      </c>
      <c r="L24" s="84">
        <v>4</v>
      </c>
      <c r="M24" s="84">
        <v>10</v>
      </c>
      <c r="N24" s="84">
        <v>7</v>
      </c>
    </row>
    <row r="25" spans="1:14" s="87" customFormat="1" ht="72" customHeight="1" x14ac:dyDescent="0.35">
      <c r="A25" s="87" t="s">
        <v>138</v>
      </c>
      <c r="B25" s="118" t="s">
        <v>172</v>
      </c>
      <c r="C25" s="116" t="s">
        <v>173</v>
      </c>
      <c r="D25" s="90" t="s">
        <v>134</v>
      </c>
      <c r="E25" s="84"/>
      <c r="F25" s="84">
        <v>8</v>
      </c>
      <c r="G25" s="119">
        <v>2</v>
      </c>
      <c r="H25" s="84">
        <v>7</v>
      </c>
      <c r="I25" s="84">
        <v>4</v>
      </c>
      <c r="J25" s="84">
        <v>5</v>
      </c>
      <c r="K25" s="119">
        <v>2</v>
      </c>
      <c r="L25" s="84">
        <v>8</v>
      </c>
      <c r="M25" s="84">
        <v>10</v>
      </c>
      <c r="N25" s="84">
        <v>10</v>
      </c>
    </row>
    <row r="26" spans="1:14" x14ac:dyDescent="0.35">
      <c r="B26" s="120" t="s">
        <v>174</v>
      </c>
      <c r="C26" s="120">
        <v>40</v>
      </c>
      <c r="D26" s="121"/>
      <c r="E26" s="122" t="s">
        <v>163</v>
      </c>
      <c r="F26" s="123">
        <f>SUM(F22:F25)</f>
        <v>24</v>
      </c>
      <c r="G26" s="123">
        <f>SUM(G22:G25)</f>
        <v>8</v>
      </c>
      <c r="H26" s="123">
        <f>SUM(H22:H25)</f>
        <v>18</v>
      </c>
      <c r="I26" s="123">
        <f>SUM(I22:I25)</f>
        <v>14</v>
      </c>
      <c r="J26" s="123">
        <f t="shared" ref="J26:N26" si="3">SUM(J22:J25)</f>
        <v>13</v>
      </c>
      <c r="K26" s="123">
        <f t="shared" si="3"/>
        <v>8</v>
      </c>
      <c r="L26" s="123">
        <f t="shared" si="3"/>
        <v>29</v>
      </c>
      <c r="M26" s="123">
        <f t="shared" si="3"/>
        <v>39</v>
      </c>
      <c r="N26" s="123">
        <f t="shared" si="3"/>
        <v>34</v>
      </c>
    </row>
    <row r="39" spans="2:2" x14ac:dyDescent="0.35">
      <c r="B39" s="124" t="s">
        <v>175</v>
      </c>
    </row>
  </sheetData>
  <mergeCells count="8">
    <mergeCell ref="A13:A19"/>
    <mergeCell ref="A2:E2"/>
    <mergeCell ref="A3:B3"/>
    <mergeCell ref="F3:J3"/>
    <mergeCell ref="A4:B4"/>
    <mergeCell ref="D4:D6"/>
    <mergeCell ref="E5:E7"/>
    <mergeCell ref="A6:A8"/>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N26"/>
  <sheetViews>
    <sheetView showGridLines="0" topLeftCell="A11" zoomScale="70" zoomScaleNormal="70" workbookViewId="0">
      <selection activeCell="C22" sqref="C22"/>
    </sheetView>
  </sheetViews>
  <sheetFormatPr defaultColWidth="10.58203125" defaultRowHeight="15.5" x14ac:dyDescent="0.35"/>
  <cols>
    <col min="2" max="2" width="35.83203125" customWidth="1"/>
    <col min="3" max="3" width="70" customWidth="1"/>
    <col min="4" max="4" width="19.25" customWidth="1"/>
    <col min="5" max="5" width="21" customWidth="1"/>
    <col min="6" max="9" width="18.83203125" customWidth="1"/>
    <col min="10" max="10" width="18.08203125" customWidth="1"/>
    <col min="11" max="11" width="18.5" customWidth="1"/>
    <col min="12" max="12" width="16.83203125" customWidth="1"/>
    <col min="13" max="13" width="21.58203125" customWidth="1"/>
    <col min="14" max="14" width="15.58203125" customWidth="1"/>
  </cols>
  <sheetData>
    <row r="2" spans="1:14" s="53" customFormat="1" ht="21.75" customHeight="1" x14ac:dyDescent="0.5">
      <c r="A2" s="166" t="s">
        <v>110</v>
      </c>
      <c r="B2" s="166"/>
      <c r="C2" s="166"/>
      <c r="D2" s="166"/>
      <c r="E2" s="166"/>
      <c r="F2" s="148"/>
      <c r="G2" s="148"/>
      <c r="H2" s="148"/>
      <c r="I2" s="148"/>
      <c r="J2" s="148"/>
      <c r="K2" s="148"/>
      <c r="L2" s="148"/>
      <c r="M2" s="148"/>
      <c r="N2" s="148"/>
    </row>
    <row r="3" spans="1:14" s="53" customFormat="1" ht="63" customHeight="1" x14ac:dyDescent="0.35">
      <c r="A3" s="167" t="s">
        <v>111</v>
      </c>
      <c r="B3" s="167"/>
      <c r="C3" s="149" t="s">
        <v>176</v>
      </c>
      <c r="D3" s="55" t="s">
        <v>113</v>
      </c>
      <c r="E3" s="148"/>
      <c r="F3" s="175" t="s">
        <v>177</v>
      </c>
      <c r="G3" s="175"/>
      <c r="H3" s="175"/>
      <c r="I3" s="175"/>
      <c r="J3" s="175"/>
      <c r="K3" s="148"/>
      <c r="L3" s="148"/>
      <c r="M3" s="148"/>
      <c r="N3" s="148"/>
    </row>
    <row r="4" spans="1:14" s="61" customFormat="1" ht="16.5" customHeight="1" x14ac:dyDescent="0.4">
      <c r="A4" s="169" t="s">
        <v>115</v>
      </c>
      <c r="B4" s="169"/>
      <c r="C4" s="150">
        <v>44526</v>
      </c>
      <c r="D4" s="176" t="s">
        <v>116</v>
      </c>
      <c r="E4" s="127" t="s">
        <v>117</v>
      </c>
      <c r="F4" s="58" t="s">
        <v>18</v>
      </c>
      <c r="G4" s="58" t="s">
        <v>178</v>
      </c>
      <c r="H4" s="58" t="s">
        <v>88</v>
      </c>
      <c r="I4" s="58" t="s">
        <v>60</v>
      </c>
      <c r="J4" s="58" t="s">
        <v>25</v>
      </c>
      <c r="K4" s="58" t="s">
        <v>39</v>
      </c>
      <c r="L4" s="58" t="s">
        <v>65</v>
      </c>
      <c r="M4" s="58" t="s">
        <v>80</v>
      </c>
      <c r="N4" s="58" t="s">
        <v>102</v>
      </c>
    </row>
    <row r="5" spans="1:14" s="61" customFormat="1" ht="20.25" customHeight="1" x14ac:dyDescent="0.35">
      <c r="A5" s="62"/>
      <c r="B5" s="63"/>
      <c r="C5" s="63"/>
      <c r="D5" s="176"/>
      <c r="E5" s="178" t="s">
        <v>120</v>
      </c>
      <c r="F5" s="128"/>
      <c r="G5" s="128"/>
      <c r="H5" s="128"/>
      <c r="I5" s="128"/>
      <c r="J5" s="128"/>
      <c r="K5" s="128"/>
      <c r="L5" s="128"/>
      <c r="M5" s="128"/>
      <c r="N5" s="128"/>
    </row>
    <row r="6" spans="1:14" s="61" customFormat="1" ht="29.25" customHeight="1" x14ac:dyDescent="0.35">
      <c r="A6" s="174" t="s">
        <v>126</v>
      </c>
      <c r="B6" s="67" t="s">
        <v>127</v>
      </c>
      <c r="C6" s="67" t="s">
        <v>128</v>
      </c>
      <c r="D6" s="177"/>
      <c r="E6" s="179"/>
      <c r="F6" s="68">
        <f>F20+F26</f>
        <v>69</v>
      </c>
      <c r="G6" s="68">
        <f t="shared" ref="G6:N6" si="0">G20+G26</f>
        <v>90</v>
      </c>
      <c r="H6" s="68">
        <f t="shared" si="0"/>
        <v>81</v>
      </c>
      <c r="I6" s="68">
        <f t="shared" si="0"/>
        <v>77</v>
      </c>
      <c r="J6" s="68">
        <f t="shared" si="0"/>
        <v>94</v>
      </c>
      <c r="K6" s="68">
        <f t="shared" si="0"/>
        <v>61</v>
      </c>
      <c r="L6" s="68">
        <f t="shared" si="0"/>
        <v>72</v>
      </c>
      <c r="M6" s="68">
        <f t="shared" si="0"/>
        <v>67</v>
      </c>
      <c r="N6" s="68">
        <f t="shared" si="0"/>
        <v>89</v>
      </c>
    </row>
    <row r="7" spans="1:14" s="61" customFormat="1" ht="13.5" customHeight="1" x14ac:dyDescent="0.35">
      <c r="A7" s="174"/>
      <c r="B7" s="71"/>
      <c r="C7" s="72"/>
      <c r="D7" s="73"/>
      <c r="E7" s="179"/>
      <c r="F7" s="129" t="s">
        <v>129</v>
      </c>
      <c r="G7" s="129" t="s">
        <v>129</v>
      </c>
      <c r="H7" s="129" t="s">
        <v>129</v>
      </c>
      <c r="I7" s="129" t="s">
        <v>129</v>
      </c>
      <c r="J7" s="129" t="s">
        <v>129</v>
      </c>
      <c r="K7" s="129" t="s">
        <v>129</v>
      </c>
      <c r="L7" s="129" t="s">
        <v>129</v>
      </c>
      <c r="M7" s="129" t="s">
        <v>129</v>
      </c>
      <c r="N7" s="129" t="s">
        <v>129</v>
      </c>
    </row>
    <row r="8" spans="1:14" s="61" customFormat="1" ht="20.149999999999999" customHeight="1" x14ac:dyDescent="0.4">
      <c r="A8" s="174"/>
      <c r="B8" s="75" t="s">
        <v>130</v>
      </c>
      <c r="C8" s="76"/>
      <c r="D8" s="76"/>
      <c r="E8" s="76"/>
      <c r="F8" s="76"/>
      <c r="G8" s="76"/>
      <c r="H8" s="76"/>
      <c r="I8" s="78"/>
      <c r="J8" s="78"/>
      <c r="K8" s="78"/>
      <c r="L8" s="78"/>
      <c r="M8" s="78"/>
      <c r="N8" s="78"/>
    </row>
    <row r="9" spans="1:14" s="87" customFormat="1" ht="57" customHeight="1" x14ac:dyDescent="0.35">
      <c r="A9" s="79" t="s">
        <v>131</v>
      </c>
      <c r="B9" s="80" t="s">
        <v>132</v>
      </c>
      <c r="C9" s="154" t="s">
        <v>133</v>
      </c>
      <c r="D9" s="82" t="s">
        <v>134</v>
      </c>
      <c r="E9" s="130"/>
      <c r="F9" s="86">
        <v>5</v>
      </c>
      <c r="G9" s="86">
        <v>8</v>
      </c>
      <c r="H9" s="85">
        <v>8</v>
      </c>
      <c r="I9" s="85">
        <v>5</v>
      </c>
      <c r="J9" s="85">
        <v>8</v>
      </c>
      <c r="K9" s="85">
        <v>6</v>
      </c>
      <c r="L9" s="86">
        <v>7</v>
      </c>
      <c r="M9" s="86">
        <v>6</v>
      </c>
      <c r="N9" s="85">
        <v>10</v>
      </c>
    </row>
    <row r="10" spans="1:14" s="87" customFormat="1" ht="51" customHeight="1" x14ac:dyDescent="0.35">
      <c r="A10" s="79" t="s">
        <v>135</v>
      </c>
      <c r="B10" s="88" t="s">
        <v>136</v>
      </c>
      <c r="C10" s="155" t="s">
        <v>137</v>
      </c>
      <c r="D10" s="90" t="s">
        <v>134</v>
      </c>
      <c r="E10" s="131"/>
      <c r="F10" s="86">
        <v>5</v>
      </c>
      <c r="G10" s="86">
        <v>8</v>
      </c>
      <c r="H10" s="92">
        <v>9</v>
      </c>
      <c r="I10" s="92">
        <v>5</v>
      </c>
      <c r="J10" s="92">
        <v>9</v>
      </c>
      <c r="K10" s="92">
        <v>6</v>
      </c>
      <c r="L10" s="86">
        <v>7</v>
      </c>
      <c r="M10" s="86">
        <v>6</v>
      </c>
      <c r="N10" s="92">
        <v>10</v>
      </c>
    </row>
    <row r="11" spans="1:14" s="87" customFormat="1" ht="45" customHeight="1" x14ac:dyDescent="0.35">
      <c r="A11" s="79" t="s">
        <v>138</v>
      </c>
      <c r="B11" s="88" t="s">
        <v>139</v>
      </c>
      <c r="C11" s="155" t="s">
        <v>140</v>
      </c>
      <c r="D11" s="90" t="s">
        <v>134</v>
      </c>
      <c r="E11" s="131"/>
      <c r="F11" s="86">
        <v>6</v>
      </c>
      <c r="G11" s="86">
        <v>7</v>
      </c>
      <c r="H11" s="92">
        <v>7</v>
      </c>
      <c r="I11" s="92">
        <v>8</v>
      </c>
      <c r="J11" s="92">
        <v>7</v>
      </c>
      <c r="K11" s="92">
        <v>4</v>
      </c>
      <c r="L11" s="86">
        <v>5</v>
      </c>
      <c r="M11" s="86">
        <v>6</v>
      </c>
      <c r="N11" s="92">
        <v>10</v>
      </c>
    </row>
    <row r="12" spans="1:14" s="87" customFormat="1" ht="48" customHeight="1" x14ac:dyDescent="0.35">
      <c r="A12" s="79" t="s">
        <v>141</v>
      </c>
      <c r="B12" s="88" t="s">
        <v>142</v>
      </c>
      <c r="C12" s="155" t="s">
        <v>143</v>
      </c>
      <c r="D12" s="90" t="s">
        <v>134</v>
      </c>
      <c r="E12" s="131"/>
      <c r="F12" s="86">
        <v>6</v>
      </c>
      <c r="G12" s="86">
        <v>6</v>
      </c>
      <c r="H12" s="92">
        <v>6</v>
      </c>
      <c r="I12" s="92">
        <v>5</v>
      </c>
      <c r="J12" s="92">
        <v>8</v>
      </c>
      <c r="K12" s="92">
        <v>4</v>
      </c>
      <c r="L12" s="86">
        <v>5</v>
      </c>
      <c r="M12" s="86">
        <v>4</v>
      </c>
      <c r="N12" s="92">
        <v>5</v>
      </c>
    </row>
    <row r="13" spans="1:14" s="87" customFormat="1" ht="34.5" customHeight="1" x14ac:dyDescent="0.35">
      <c r="A13" s="165" t="s">
        <v>144</v>
      </c>
      <c r="B13" s="93" t="s">
        <v>145</v>
      </c>
      <c r="C13" s="132" t="s">
        <v>146</v>
      </c>
      <c r="D13" s="95" t="s">
        <v>147</v>
      </c>
      <c r="E13" s="133"/>
      <c r="F13" s="99"/>
      <c r="G13" s="98"/>
      <c r="H13" s="98"/>
      <c r="I13" s="98"/>
      <c r="J13" s="98"/>
      <c r="K13" s="98"/>
      <c r="L13" s="98"/>
      <c r="M13" s="99"/>
      <c r="N13" s="98"/>
    </row>
    <row r="14" spans="1:14" s="87" customFormat="1" ht="44.25" customHeight="1" x14ac:dyDescent="0.35">
      <c r="A14" s="165"/>
      <c r="B14" s="88" t="s">
        <v>149</v>
      </c>
      <c r="C14" s="155" t="s">
        <v>150</v>
      </c>
      <c r="D14" s="101" t="s">
        <v>151</v>
      </c>
      <c r="E14" s="131"/>
      <c r="F14" s="86">
        <v>4</v>
      </c>
      <c r="G14" s="134">
        <v>5</v>
      </c>
      <c r="H14" s="92">
        <v>4</v>
      </c>
      <c r="I14" s="92">
        <v>4</v>
      </c>
      <c r="J14" s="92">
        <v>4</v>
      </c>
      <c r="K14" s="92">
        <v>3</v>
      </c>
      <c r="L14" s="134">
        <v>3</v>
      </c>
      <c r="M14" s="86">
        <v>3</v>
      </c>
      <c r="N14" s="92">
        <v>5</v>
      </c>
    </row>
    <row r="15" spans="1:14" s="87" customFormat="1" ht="41.25" customHeight="1" x14ac:dyDescent="0.35">
      <c r="A15" s="165"/>
      <c r="B15" s="88" t="s">
        <v>152</v>
      </c>
      <c r="C15" s="155" t="s">
        <v>153</v>
      </c>
      <c r="D15" s="101" t="s">
        <v>151</v>
      </c>
      <c r="E15" s="131"/>
      <c r="F15" s="86">
        <v>4</v>
      </c>
      <c r="G15" s="86">
        <v>5</v>
      </c>
      <c r="H15" s="92">
        <v>4</v>
      </c>
      <c r="I15" s="92">
        <v>5</v>
      </c>
      <c r="J15" s="92">
        <v>4</v>
      </c>
      <c r="K15" s="92">
        <v>3</v>
      </c>
      <c r="L15" s="86">
        <v>3</v>
      </c>
      <c r="M15" s="86">
        <v>3</v>
      </c>
      <c r="N15" s="92">
        <v>4</v>
      </c>
    </row>
    <row r="16" spans="1:14" s="87" customFormat="1" ht="42.75" customHeight="1" x14ac:dyDescent="0.35">
      <c r="A16" s="165"/>
      <c r="B16" s="102" t="s">
        <v>154</v>
      </c>
      <c r="C16" s="155" t="s">
        <v>155</v>
      </c>
      <c r="D16" s="101" t="s">
        <v>151</v>
      </c>
      <c r="E16" s="131"/>
      <c r="F16" s="86">
        <v>3</v>
      </c>
      <c r="G16" s="86">
        <v>5</v>
      </c>
      <c r="H16" s="92">
        <v>4</v>
      </c>
      <c r="I16" s="92">
        <v>4</v>
      </c>
      <c r="J16" s="92">
        <v>4</v>
      </c>
      <c r="K16" s="92">
        <v>3</v>
      </c>
      <c r="L16" s="86">
        <v>4</v>
      </c>
      <c r="M16" s="86">
        <v>3</v>
      </c>
      <c r="N16" s="92">
        <v>4</v>
      </c>
    </row>
    <row r="17" spans="1:14" s="87" customFormat="1" ht="42" customHeight="1" x14ac:dyDescent="0.35">
      <c r="A17" s="165"/>
      <c r="B17" s="88" t="s">
        <v>156</v>
      </c>
      <c r="C17" s="155" t="s">
        <v>157</v>
      </c>
      <c r="D17" s="101" t="s">
        <v>151</v>
      </c>
      <c r="E17" s="131"/>
      <c r="F17" s="86">
        <v>3</v>
      </c>
      <c r="G17" s="86">
        <v>5</v>
      </c>
      <c r="H17" s="92">
        <v>3</v>
      </c>
      <c r="I17" s="92">
        <v>5</v>
      </c>
      <c r="J17" s="92">
        <v>4</v>
      </c>
      <c r="K17" s="92">
        <v>3</v>
      </c>
      <c r="L17" s="86">
        <v>4</v>
      </c>
      <c r="M17" s="86">
        <v>3</v>
      </c>
      <c r="N17" s="92">
        <v>5</v>
      </c>
    </row>
    <row r="18" spans="1:14" s="87" customFormat="1" ht="39" customHeight="1" x14ac:dyDescent="0.35">
      <c r="A18" s="165"/>
      <c r="B18" s="88" t="s">
        <v>158</v>
      </c>
      <c r="C18" s="155" t="s">
        <v>159</v>
      </c>
      <c r="D18" s="101" t="s">
        <v>151</v>
      </c>
      <c r="E18" s="131"/>
      <c r="F18" s="86">
        <v>5</v>
      </c>
      <c r="G18" s="86">
        <v>5</v>
      </c>
      <c r="H18" s="92">
        <v>3</v>
      </c>
      <c r="I18" s="92">
        <v>3</v>
      </c>
      <c r="J18" s="92">
        <v>4</v>
      </c>
      <c r="K18" s="92">
        <v>3</v>
      </c>
      <c r="L18" s="86">
        <v>4</v>
      </c>
      <c r="M18" s="86">
        <v>4</v>
      </c>
      <c r="N18" s="92">
        <v>4</v>
      </c>
    </row>
    <row r="19" spans="1:14" s="87" customFormat="1" ht="37.5" x14ac:dyDescent="0.35">
      <c r="A19" s="165"/>
      <c r="B19" s="88" t="s">
        <v>160</v>
      </c>
      <c r="C19" s="155" t="s">
        <v>161</v>
      </c>
      <c r="D19" s="101" t="s">
        <v>151</v>
      </c>
      <c r="E19" s="131"/>
      <c r="F19" s="86">
        <v>4</v>
      </c>
      <c r="G19" s="86">
        <v>4</v>
      </c>
      <c r="H19" s="92">
        <v>3</v>
      </c>
      <c r="I19" s="92">
        <v>3</v>
      </c>
      <c r="J19" s="92">
        <v>4</v>
      </c>
      <c r="K19" s="92">
        <v>4</v>
      </c>
      <c r="L19" s="86">
        <v>4</v>
      </c>
      <c r="M19" s="86">
        <v>3</v>
      </c>
      <c r="N19" s="92">
        <v>4</v>
      </c>
    </row>
    <row r="20" spans="1:14" s="61" customFormat="1" ht="15.75" customHeight="1" x14ac:dyDescent="0.35">
      <c r="A20" s="79"/>
      <c r="B20" s="103" t="s">
        <v>162</v>
      </c>
      <c r="C20" s="104">
        <v>60</v>
      </c>
      <c r="D20" s="105"/>
      <c r="E20" s="135" t="s">
        <v>163</v>
      </c>
      <c r="F20" s="107">
        <f t="shared" ref="F20:N20" si="1">SUM(F9:F19)</f>
        <v>45</v>
      </c>
      <c r="G20" s="107">
        <f t="shared" si="1"/>
        <v>58</v>
      </c>
      <c r="H20" s="107">
        <f t="shared" si="1"/>
        <v>51</v>
      </c>
      <c r="I20" s="107">
        <f t="shared" si="1"/>
        <v>47</v>
      </c>
      <c r="J20" s="107">
        <f t="shared" si="1"/>
        <v>56</v>
      </c>
      <c r="K20" s="107">
        <f t="shared" si="1"/>
        <v>39</v>
      </c>
      <c r="L20" s="107">
        <f t="shared" si="1"/>
        <v>46</v>
      </c>
      <c r="M20" s="107">
        <f t="shared" si="1"/>
        <v>41</v>
      </c>
      <c r="N20" s="107">
        <f t="shared" si="1"/>
        <v>61</v>
      </c>
    </row>
    <row r="21" spans="1:14" s="87" customFormat="1" ht="22" customHeight="1" x14ac:dyDescent="0.4">
      <c r="A21" s="151"/>
      <c r="B21" s="110" t="s">
        <v>179</v>
      </c>
      <c r="C21" s="111"/>
      <c r="D21" s="112"/>
      <c r="E21" s="136"/>
      <c r="F21" s="136"/>
      <c r="G21" s="136"/>
      <c r="H21" s="136"/>
      <c r="I21" s="137"/>
      <c r="J21" s="137"/>
      <c r="K21" s="137"/>
      <c r="L21" s="136"/>
      <c r="M21" s="136"/>
      <c r="N21" s="137"/>
    </row>
    <row r="22" spans="1:14" s="87" customFormat="1" ht="61.5" customHeight="1" x14ac:dyDescent="0.25">
      <c r="A22" s="151" t="s">
        <v>165</v>
      </c>
      <c r="B22" s="118" t="s">
        <v>180</v>
      </c>
      <c r="C22" s="157" t="s">
        <v>181</v>
      </c>
      <c r="D22" s="80" t="s">
        <v>147</v>
      </c>
      <c r="E22" s="130"/>
      <c r="F22" s="86">
        <v>12</v>
      </c>
      <c r="G22" s="86">
        <v>18</v>
      </c>
      <c r="H22" s="86">
        <v>14</v>
      </c>
      <c r="I22" s="86">
        <v>16</v>
      </c>
      <c r="J22" s="86">
        <v>18</v>
      </c>
      <c r="K22" s="86">
        <v>12</v>
      </c>
      <c r="L22" s="86">
        <v>12</v>
      </c>
      <c r="M22" s="86">
        <v>14</v>
      </c>
      <c r="N22" s="85">
        <v>18</v>
      </c>
    </row>
    <row r="23" spans="1:14" s="87" customFormat="1" ht="59.25" customHeight="1" x14ac:dyDescent="0.25">
      <c r="A23" s="151" t="s">
        <v>131</v>
      </c>
      <c r="B23" s="118" t="s">
        <v>182</v>
      </c>
      <c r="C23" s="157" t="s">
        <v>183</v>
      </c>
      <c r="D23" s="88" t="s">
        <v>147</v>
      </c>
      <c r="E23" s="131"/>
      <c r="F23" s="86">
        <v>12</v>
      </c>
      <c r="G23" s="86">
        <v>14</v>
      </c>
      <c r="H23" s="86">
        <v>16</v>
      </c>
      <c r="I23" s="86">
        <v>14</v>
      </c>
      <c r="J23" s="86">
        <v>20</v>
      </c>
      <c r="K23" s="86">
        <v>10</v>
      </c>
      <c r="L23" s="86">
        <v>14</v>
      </c>
      <c r="M23" s="86">
        <v>12</v>
      </c>
      <c r="N23" s="92">
        <v>10</v>
      </c>
    </row>
    <row r="24" spans="1:14" s="87" customFormat="1" ht="64.5" hidden="1" customHeight="1" x14ac:dyDescent="0.35">
      <c r="A24" s="151" t="s">
        <v>135</v>
      </c>
      <c r="B24" s="118" t="s">
        <v>184</v>
      </c>
      <c r="C24" s="139" t="s">
        <v>171</v>
      </c>
      <c r="D24" s="88" t="s">
        <v>134</v>
      </c>
      <c r="E24" s="131"/>
      <c r="F24" s="92"/>
      <c r="G24" s="92"/>
      <c r="H24" s="92"/>
      <c r="I24" s="92"/>
      <c r="J24" s="92"/>
      <c r="K24" s="92"/>
      <c r="L24" s="140"/>
      <c r="M24" s="152"/>
      <c r="N24" s="92"/>
    </row>
    <row r="25" spans="1:14" s="87" customFormat="1" ht="85.5" hidden="1" customHeight="1" x14ac:dyDescent="0.35">
      <c r="A25" s="151" t="s">
        <v>138</v>
      </c>
      <c r="B25" s="118" t="s">
        <v>172</v>
      </c>
      <c r="C25" s="139" t="s">
        <v>173</v>
      </c>
      <c r="D25" s="88" t="s">
        <v>134</v>
      </c>
      <c r="E25" s="131"/>
      <c r="F25" s="92"/>
      <c r="G25" s="92"/>
      <c r="H25" s="92"/>
      <c r="I25" s="92"/>
      <c r="J25" s="92"/>
      <c r="K25" s="92"/>
      <c r="L25" s="140"/>
      <c r="M25" s="152"/>
      <c r="N25" s="92"/>
    </row>
    <row r="26" spans="1:14" x14ac:dyDescent="0.35">
      <c r="A26" s="153"/>
      <c r="B26" s="120" t="s">
        <v>174</v>
      </c>
      <c r="C26" s="120">
        <v>40</v>
      </c>
      <c r="D26" s="121"/>
      <c r="E26" s="122" t="s">
        <v>163</v>
      </c>
      <c r="F26" s="141">
        <f>SUM(F22:F25)</f>
        <v>24</v>
      </c>
      <c r="G26" s="141">
        <f t="shared" ref="G26:N26" si="2">SUM(G22:G25)</f>
        <v>32</v>
      </c>
      <c r="H26" s="141">
        <f t="shared" si="2"/>
        <v>30</v>
      </c>
      <c r="I26" s="141">
        <f t="shared" si="2"/>
        <v>30</v>
      </c>
      <c r="J26" s="141">
        <f t="shared" si="2"/>
        <v>38</v>
      </c>
      <c r="K26" s="141">
        <f t="shared" si="2"/>
        <v>22</v>
      </c>
      <c r="L26" s="142">
        <f t="shared" si="2"/>
        <v>26</v>
      </c>
      <c r="M26" s="142">
        <f t="shared" si="2"/>
        <v>26</v>
      </c>
      <c r="N26" s="141">
        <f t="shared" si="2"/>
        <v>28</v>
      </c>
    </row>
  </sheetData>
  <mergeCells count="8">
    <mergeCell ref="A13:A19"/>
    <mergeCell ref="F3:J3"/>
    <mergeCell ref="A2:E2"/>
    <mergeCell ref="A3:B3"/>
    <mergeCell ref="A4:B4"/>
    <mergeCell ref="D4:D6"/>
    <mergeCell ref="E5:E7"/>
    <mergeCell ref="A6:A8"/>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P26"/>
  <sheetViews>
    <sheetView showGridLines="0" tabSelected="1" zoomScale="60" zoomScaleNormal="60" workbookViewId="0">
      <selection activeCell="I24" sqref="I24"/>
    </sheetView>
  </sheetViews>
  <sheetFormatPr defaultColWidth="10.58203125" defaultRowHeight="15.5" x14ac:dyDescent="0.35"/>
  <cols>
    <col min="2" max="2" width="35.83203125" customWidth="1"/>
    <col min="3" max="3" width="70" customWidth="1"/>
    <col min="4" max="4" width="19.25" customWidth="1"/>
    <col min="5" max="5" width="21" customWidth="1"/>
    <col min="6" max="7" width="18.83203125" customWidth="1"/>
    <col min="8" max="9" width="15.33203125" customWidth="1"/>
    <col min="10" max="10" width="15.5" customWidth="1"/>
    <col min="11" max="11" width="12.58203125" customWidth="1"/>
    <col min="12" max="12" width="14.75" customWidth="1"/>
    <col min="13" max="13" width="14.25" customWidth="1"/>
    <col min="14" max="14" width="13.75" customWidth="1"/>
    <col min="15" max="15" width="13.83203125" customWidth="1"/>
    <col min="16" max="16" width="15.58203125" customWidth="1"/>
  </cols>
  <sheetData>
    <row r="2" spans="1:16" s="53" customFormat="1" ht="21.75" customHeight="1" x14ac:dyDescent="0.5">
      <c r="A2" s="166" t="s">
        <v>110</v>
      </c>
      <c r="B2" s="166"/>
      <c r="C2" s="166"/>
      <c r="D2" s="166"/>
      <c r="E2" s="166"/>
    </row>
    <row r="3" spans="1:16" s="53" customFormat="1" ht="75" customHeight="1" x14ac:dyDescent="0.35">
      <c r="A3" s="167" t="s">
        <v>111</v>
      </c>
      <c r="B3" s="167"/>
      <c r="C3" s="54" t="s">
        <v>185</v>
      </c>
      <c r="D3" s="55" t="s">
        <v>113</v>
      </c>
      <c r="E3" s="180" t="s">
        <v>186</v>
      </c>
      <c r="F3" s="180"/>
      <c r="G3" s="180"/>
      <c r="H3" s="180"/>
      <c r="I3" s="180"/>
      <c r="J3" s="164"/>
      <c r="K3" s="164"/>
      <c r="L3" s="147"/>
      <c r="M3" s="147"/>
      <c r="N3" s="147"/>
      <c r="O3" s="147"/>
    </row>
    <row r="4" spans="1:16" s="61" customFormat="1" ht="34.5" customHeight="1" x14ac:dyDescent="0.5">
      <c r="A4" s="169" t="s">
        <v>115</v>
      </c>
      <c r="B4" s="169"/>
      <c r="C4" s="126"/>
      <c r="D4" s="176" t="s">
        <v>116</v>
      </c>
      <c r="E4" s="143" t="s">
        <v>117</v>
      </c>
      <c r="F4" s="58" t="s">
        <v>187</v>
      </c>
      <c r="G4" s="58" t="s">
        <v>32</v>
      </c>
      <c r="H4" s="58" t="s">
        <v>18</v>
      </c>
      <c r="I4" s="58" t="s">
        <v>188</v>
      </c>
      <c r="J4" s="58" t="s">
        <v>60</v>
      </c>
      <c r="K4" s="58" t="s">
        <v>189</v>
      </c>
      <c r="L4" s="58" t="s">
        <v>25</v>
      </c>
      <c r="M4" s="58" t="s">
        <v>39</v>
      </c>
      <c r="N4" s="58" t="s">
        <v>36</v>
      </c>
      <c r="O4" s="58" t="s">
        <v>92</v>
      </c>
      <c r="P4" s="58" t="s">
        <v>106</v>
      </c>
    </row>
    <row r="5" spans="1:16" s="61" customFormat="1" ht="20.25" customHeight="1" x14ac:dyDescent="0.35">
      <c r="A5" s="62"/>
      <c r="B5" s="63"/>
      <c r="C5" s="63"/>
      <c r="D5" s="176"/>
      <c r="E5" s="178" t="s">
        <v>120</v>
      </c>
      <c r="F5" s="128"/>
      <c r="G5" s="128"/>
      <c r="H5" s="128"/>
      <c r="I5" s="128"/>
      <c r="J5" s="128"/>
      <c r="K5" s="128"/>
      <c r="L5" s="128"/>
      <c r="M5" s="128"/>
      <c r="N5" s="128"/>
      <c r="O5" s="128"/>
      <c r="P5" s="128"/>
    </row>
    <row r="6" spans="1:16" s="61" customFormat="1" ht="29.25" customHeight="1" x14ac:dyDescent="0.35">
      <c r="A6" s="174" t="s">
        <v>126</v>
      </c>
      <c r="B6" s="67" t="s">
        <v>127</v>
      </c>
      <c r="C6" s="67" t="s">
        <v>128</v>
      </c>
      <c r="D6" s="177"/>
      <c r="E6" s="179"/>
      <c r="F6" s="68">
        <f t="shared" ref="F6:O6" si="0">F20+F26</f>
        <v>70</v>
      </c>
      <c r="G6" s="68">
        <f t="shared" si="0"/>
        <v>87</v>
      </c>
      <c r="H6" s="68">
        <f t="shared" si="0"/>
        <v>83</v>
      </c>
      <c r="I6" s="68">
        <f t="shared" si="0"/>
        <v>80</v>
      </c>
      <c r="J6" s="68">
        <f t="shared" si="0"/>
        <v>85</v>
      </c>
      <c r="K6" s="68">
        <f t="shared" si="0"/>
        <v>60</v>
      </c>
      <c r="L6" s="68">
        <f t="shared" si="0"/>
        <v>83</v>
      </c>
      <c r="M6" s="68">
        <f t="shared" si="0"/>
        <v>84</v>
      </c>
      <c r="N6" s="68">
        <f t="shared" si="0"/>
        <v>91</v>
      </c>
      <c r="O6" s="68">
        <f t="shared" si="0"/>
        <v>98</v>
      </c>
      <c r="P6" s="68">
        <f t="shared" ref="P6" si="1">P20+P26</f>
        <v>64</v>
      </c>
    </row>
    <row r="7" spans="1:16" s="61" customFormat="1" ht="13.5" customHeight="1" x14ac:dyDescent="0.35">
      <c r="A7" s="174"/>
      <c r="B7" s="71"/>
      <c r="C7" s="72"/>
      <c r="D7" s="73"/>
      <c r="E7" s="179"/>
      <c r="F7" s="129"/>
      <c r="G7" s="129"/>
      <c r="H7" s="129"/>
      <c r="I7" s="129"/>
      <c r="J7" s="129"/>
      <c r="K7" s="129"/>
      <c r="L7" s="129"/>
      <c r="M7" s="129"/>
      <c r="N7" s="129"/>
      <c r="O7" s="129"/>
      <c r="P7" s="129"/>
    </row>
    <row r="8" spans="1:16" s="61" customFormat="1" ht="20.149999999999999" customHeight="1" x14ac:dyDescent="0.4">
      <c r="A8" s="174"/>
      <c r="B8" s="75" t="s">
        <v>130</v>
      </c>
      <c r="C8" s="76"/>
      <c r="D8" s="76"/>
      <c r="E8" s="76"/>
      <c r="F8" s="76"/>
      <c r="G8" s="78"/>
      <c r="H8" s="78"/>
      <c r="I8" s="78"/>
      <c r="J8" s="78"/>
      <c r="K8" s="78"/>
      <c r="L8" s="78"/>
      <c r="M8" s="78"/>
      <c r="N8" s="78"/>
      <c r="O8" s="78"/>
      <c r="P8" s="78"/>
    </row>
    <row r="9" spans="1:16" s="87" customFormat="1" ht="62.25" customHeight="1" x14ac:dyDescent="0.35">
      <c r="A9" s="79" t="s">
        <v>131</v>
      </c>
      <c r="B9" s="80" t="s">
        <v>132</v>
      </c>
      <c r="C9" s="154" t="s">
        <v>133</v>
      </c>
      <c r="D9" s="82" t="s">
        <v>134</v>
      </c>
      <c r="E9" s="83"/>
      <c r="F9" s="85">
        <v>6</v>
      </c>
      <c r="G9" s="85">
        <v>10</v>
      </c>
      <c r="H9" s="85">
        <v>5</v>
      </c>
      <c r="I9" s="85">
        <v>10</v>
      </c>
      <c r="J9" s="85">
        <v>10</v>
      </c>
      <c r="K9" s="85">
        <v>5</v>
      </c>
      <c r="L9" s="144">
        <v>8</v>
      </c>
      <c r="M9" s="85">
        <v>10</v>
      </c>
      <c r="N9" s="85">
        <v>10</v>
      </c>
      <c r="O9" s="144">
        <v>10</v>
      </c>
      <c r="P9" s="144">
        <v>6</v>
      </c>
    </row>
    <row r="10" spans="1:16" s="87" customFormat="1" ht="51.75" customHeight="1" x14ac:dyDescent="0.35">
      <c r="A10" s="79" t="s">
        <v>135</v>
      </c>
      <c r="B10" s="88" t="s">
        <v>136</v>
      </c>
      <c r="C10" s="155" t="s">
        <v>137</v>
      </c>
      <c r="D10" s="90" t="s">
        <v>134</v>
      </c>
      <c r="E10" s="91"/>
      <c r="F10" s="92">
        <v>5</v>
      </c>
      <c r="G10" s="92">
        <v>8</v>
      </c>
      <c r="H10" s="92">
        <v>5</v>
      </c>
      <c r="I10" s="92">
        <v>9</v>
      </c>
      <c r="J10" s="92">
        <v>10</v>
      </c>
      <c r="K10" s="92">
        <v>6</v>
      </c>
      <c r="L10" s="145">
        <v>7</v>
      </c>
      <c r="M10" s="92">
        <v>8</v>
      </c>
      <c r="N10" s="92">
        <v>7</v>
      </c>
      <c r="O10" s="145">
        <v>10</v>
      </c>
      <c r="P10" s="145">
        <v>6</v>
      </c>
    </row>
    <row r="11" spans="1:16" s="87" customFormat="1" ht="51" customHeight="1" x14ac:dyDescent="0.35">
      <c r="A11" s="79" t="s">
        <v>138</v>
      </c>
      <c r="B11" s="88" t="s">
        <v>139</v>
      </c>
      <c r="C11" s="155" t="s">
        <v>140</v>
      </c>
      <c r="D11" s="90" t="s">
        <v>134</v>
      </c>
      <c r="E11" s="91"/>
      <c r="F11" s="92">
        <v>8</v>
      </c>
      <c r="G11" s="92">
        <v>10</v>
      </c>
      <c r="H11" s="92">
        <v>10</v>
      </c>
      <c r="I11" s="92">
        <v>9</v>
      </c>
      <c r="J11" s="92">
        <v>10</v>
      </c>
      <c r="K11" s="92">
        <v>5</v>
      </c>
      <c r="L11" s="145">
        <v>10</v>
      </c>
      <c r="M11" s="92">
        <v>8</v>
      </c>
      <c r="N11" s="92">
        <v>10</v>
      </c>
      <c r="O11" s="145">
        <v>10</v>
      </c>
      <c r="P11" s="145">
        <v>6</v>
      </c>
    </row>
    <row r="12" spans="1:16" s="87" customFormat="1" ht="48" customHeight="1" x14ac:dyDescent="0.35">
      <c r="A12" s="79" t="s">
        <v>141</v>
      </c>
      <c r="B12" s="88" t="s">
        <v>142</v>
      </c>
      <c r="C12" s="155" t="s">
        <v>143</v>
      </c>
      <c r="D12" s="90" t="s">
        <v>134</v>
      </c>
      <c r="E12" s="91"/>
      <c r="F12" s="92">
        <v>7</v>
      </c>
      <c r="G12" s="92">
        <v>9</v>
      </c>
      <c r="H12" s="92">
        <v>5</v>
      </c>
      <c r="I12" s="92">
        <v>5</v>
      </c>
      <c r="J12" s="92">
        <v>8</v>
      </c>
      <c r="K12" s="92">
        <v>5</v>
      </c>
      <c r="L12" s="145">
        <v>10</v>
      </c>
      <c r="M12" s="92">
        <v>8</v>
      </c>
      <c r="N12" s="92">
        <v>8</v>
      </c>
      <c r="O12" s="145">
        <v>10</v>
      </c>
      <c r="P12" s="145">
        <v>5</v>
      </c>
    </row>
    <row r="13" spans="1:16" s="87" customFormat="1" ht="34.5" customHeight="1" x14ac:dyDescent="0.35">
      <c r="A13" s="165" t="s">
        <v>144</v>
      </c>
      <c r="B13" s="93" t="s">
        <v>145</v>
      </c>
      <c r="C13" s="132" t="s">
        <v>146</v>
      </c>
      <c r="D13" s="95" t="s">
        <v>147</v>
      </c>
      <c r="E13" s="96"/>
      <c r="F13" s="98"/>
      <c r="G13" s="98"/>
      <c r="H13" s="98"/>
      <c r="I13" s="98"/>
      <c r="J13" s="98"/>
      <c r="K13" s="98"/>
      <c r="L13" s="98"/>
      <c r="M13" s="98"/>
      <c r="N13" s="98"/>
      <c r="O13" s="98"/>
      <c r="P13" s="98"/>
    </row>
    <row r="14" spans="1:16" s="87" customFormat="1" ht="44.25" customHeight="1" x14ac:dyDescent="0.35">
      <c r="A14" s="165"/>
      <c r="B14" s="88" t="s">
        <v>149</v>
      </c>
      <c r="C14" s="155" t="s">
        <v>150</v>
      </c>
      <c r="D14" s="101" t="s">
        <v>151</v>
      </c>
      <c r="E14" s="91"/>
      <c r="F14" s="92">
        <v>3</v>
      </c>
      <c r="G14" s="92">
        <v>5</v>
      </c>
      <c r="H14" s="92">
        <v>5</v>
      </c>
      <c r="I14" s="92">
        <v>5</v>
      </c>
      <c r="J14" s="92">
        <v>4</v>
      </c>
      <c r="K14" s="92">
        <v>2</v>
      </c>
      <c r="L14" s="145">
        <v>5</v>
      </c>
      <c r="M14" s="92">
        <v>4</v>
      </c>
      <c r="N14" s="92">
        <v>5</v>
      </c>
      <c r="O14" s="145">
        <v>5</v>
      </c>
      <c r="P14" s="145">
        <v>3</v>
      </c>
    </row>
    <row r="15" spans="1:16" s="87" customFormat="1" ht="41.25" customHeight="1" x14ac:dyDescent="0.35">
      <c r="A15" s="165"/>
      <c r="B15" s="88" t="s">
        <v>152</v>
      </c>
      <c r="C15" s="155" t="s">
        <v>153</v>
      </c>
      <c r="D15" s="101" t="s">
        <v>151</v>
      </c>
      <c r="E15" s="91"/>
      <c r="F15" s="92">
        <v>3</v>
      </c>
      <c r="G15" s="92">
        <v>5</v>
      </c>
      <c r="H15" s="92">
        <v>5</v>
      </c>
      <c r="I15" s="92">
        <v>5</v>
      </c>
      <c r="J15" s="92">
        <v>4</v>
      </c>
      <c r="K15" s="92">
        <v>3</v>
      </c>
      <c r="L15" s="145">
        <v>5</v>
      </c>
      <c r="M15" s="92">
        <v>4</v>
      </c>
      <c r="N15" s="92">
        <v>5</v>
      </c>
      <c r="O15" s="145">
        <v>5</v>
      </c>
      <c r="P15" s="145">
        <v>3</v>
      </c>
    </row>
    <row r="16" spans="1:16" s="87" customFormat="1" ht="42.75" customHeight="1" x14ac:dyDescent="0.35">
      <c r="A16" s="165"/>
      <c r="B16" s="102" t="s">
        <v>154</v>
      </c>
      <c r="C16" s="155" t="s">
        <v>155</v>
      </c>
      <c r="D16" s="101" t="s">
        <v>151</v>
      </c>
      <c r="E16" s="91"/>
      <c r="F16" s="92">
        <v>3</v>
      </c>
      <c r="G16" s="92">
        <v>5</v>
      </c>
      <c r="H16" s="92">
        <v>5</v>
      </c>
      <c r="I16" s="92">
        <v>5</v>
      </c>
      <c r="J16" s="92">
        <v>4</v>
      </c>
      <c r="K16" s="92">
        <v>3</v>
      </c>
      <c r="L16" s="145">
        <v>5</v>
      </c>
      <c r="M16" s="92">
        <v>4</v>
      </c>
      <c r="N16" s="92">
        <v>5</v>
      </c>
      <c r="O16" s="145">
        <v>5</v>
      </c>
      <c r="P16" s="145">
        <v>3</v>
      </c>
    </row>
    <row r="17" spans="1:16" s="87" customFormat="1" ht="42" customHeight="1" x14ac:dyDescent="0.35">
      <c r="A17" s="165"/>
      <c r="B17" s="88" t="s">
        <v>156</v>
      </c>
      <c r="C17" s="155" t="s">
        <v>157</v>
      </c>
      <c r="D17" s="101" t="s">
        <v>151</v>
      </c>
      <c r="E17" s="91"/>
      <c r="F17" s="92">
        <v>3</v>
      </c>
      <c r="G17" s="92">
        <v>5</v>
      </c>
      <c r="H17" s="92">
        <v>5</v>
      </c>
      <c r="I17" s="92">
        <v>4</v>
      </c>
      <c r="J17" s="92">
        <v>5</v>
      </c>
      <c r="K17" s="92">
        <v>3</v>
      </c>
      <c r="L17" s="145">
        <v>5</v>
      </c>
      <c r="M17" s="92">
        <v>4</v>
      </c>
      <c r="N17" s="92">
        <v>5</v>
      </c>
      <c r="O17" s="145">
        <v>4</v>
      </c>
      <c r="P17" s="145">
        <v>3</v>
      </c>
    </row>
    <row r="18" spans="1:16" s="87" customFormat="1" ht="39" customHeight="1" x14ac:dyDescent="0.35">
      <c r="A18" s="165"/>
      <c r="B18" s="88" t="s">
        <v>158</v>
      </c>
      <c r="C18" s="155" t="s">
        <v>159</v>
      </c>
      <c r="D18" s="101" t="s">
        <v>151</v>
      </c>
      <c r="E18" s="91"/>
      <c r="F18" s="92">
        <v>2</v>
      </c>
      <c r="G18" s="92">
        <v>5</v>
      </c>
      <c r="H18" s="92">
        <v>5</v>
      </c>
      <c r="I18" s="92">
        <v>4</v>
      </c>
      <c r="J18" s="92">
        <v>4</v>
      </c>
      <c r="K18" s="92">
        <v>2</v>
      </c>
      <c r="L18" s="145">
        <v>5</v>
      </c>
      <c r="M18" s="92">
        <v>4</v>
      </c>
      <c r="N18" s="92">
        <v>5</v>
      </c>
      <c r="O18" s="145">
        <v>5</v>
      </c>
      <c r="P18" s="145">
        <v>3</v>
      </c>
    </row>
    <row r="19" spans="1:16" s="87" customFormat="1" ht="37.5" x14ac:dyDescent="0.35">
      <c r="A19" s="165"/>
      <c r="B19" s="88" t="s">
        <v>160</v>
      </c>
      <c r="C19" s="155" t="s">
        <v>161</v>
      </c>
      <c r="D19" s="101" t="s">
        <v>151</v>
      </c>
      <c r="E19" s="91"/>
      <c r="F19" s="92">
        <v>3</v>
      </c>
      <c r="G19" s="92">
        <v>4</v>
      </c>
      <c r="H19" s="92">
        <v>3</v>
      </c>
      <c r="I19" s="92">
        <v>3</v>
      </c>
      <c r="J19" s="92">
        <v>4</v>
      </c>
      <c r="K19" s="92">
        <v>3</v>
      </c>
      <c r="L19" s="145">
        <v>3</v>
      </c>
      <c r="M19" s="92">
        <v>5</v>
      </c>
      <c r="N19" s="92">
        <v>5</v>
      </c>
      <c r="O19" s="145">
        <v>4</v>
      </c>
      <c r="P19" s="145">
        <v>2</v>
      </c>
    </row>
    <row r="20" spans="1:16" s="61" customFormat="1" ht="15.75" customHeight="1" x14ac:dyDescent="0.35">
      <c r="A20" s="79"/>
      <c r="B20" s="103" t="s">
        <v>162</v>
      </c>
      <c r="C20" s="104">
        <v>60</v>
      </c>
      <c r="D20" s="105"/>
      <c r="E20" s="106" t="s">
        <v>163</v>
      </c>
      <c r="F20" s="146">
        <f t="shared" ref="F20:O20" si="2">SUM(F9:F19)</f>
        <v>43</v>
      </c>
      <c r="G20" s="146">
        <f t="shared" si="2"/>
        <v>66</v>
      </c>
      <c r="H20" s="146">
        <f t="shared" si="2"/>
        <v>53</v>
      </c>
      <c r="I20" s="146">
        <f t="shared" si="2"/>
        <v>59</v>
      </c>
      <c r="J20" s="146">
        <f t="shared" si="2"/>
        <v>63</v>
      </c>
      <c r="K20" s="146">
        <f t="shared" si="2"/>
        <v>37</v>
      </c>
      <c r="L20" s="146">
        <f t="shared" si="2"/>
        <v>63</v>
      </c>
      <c r="M20" s="146">
        <f t="shared" si="2"/>
        <v>59</v>
      </c>
      <c r="N20" s="146">
        <f t="shared" si="2"/>
        <v>65</v>
      </c>
      <c r="O20" s="146">
        <f t="shared" si="2"/>
        <v>68</v>
      </c>
      <c r="P20" s="146">
        <f t="shared" ref="P20" si="3">SUM(P9:P19)</f>
        <v>40</v>
      </c>
    </row>
    <row r="21" spans="1:16" s="87" customFormat="1" ht="22" customHeight="1" x14ac:dyDescent="0.4">
      <c r="B21" s="110" t="s">
        <v>179</v>
      </c>
      <c r="C21" s="111"/>
      <c r="D21" s="112"/>
      <c r="E21" s="112"/>
      <c r="F21" s="112"/>
      <c r="G21" s="114"/>
      <c r="H21" s="114"/>
      <c r="I21" s="114"/>
      <c r="J21" s="114"/>
      <c r="K21" s="114"/>
      <c r="L21" s="114"/>
      <c r="M21" s="114"/>
      <c r="N21" s="114"/>
      <c r="O21" s="114"/>
      <c r="P21" s="114"/>
    </row>
    <row r="22" spans="1:16" s="87" customFormat="1" ht="59.25" customHeight="1" x14ac:dyDescent="0.35">
      <c r="A22" s="87" t="s">
        <v>165</v>
      </c>
      <c r="B22" s="115" t="s">
        <v>182</v>
      </c>
      <c r="C22" s="156" t="s">
        <v>190</v>
      </c>
      <c r="D22" s="80" t="s">
        <v>134</v>
      </c>
      <c r="E22" s="83"/>
      <c r="F22" s="134">
        <v>6</v>
      </c>
      <c r="G22" s="85">
        <v>7</v>
      </c>
      <c r="H22" s="134">
        <v>10</v>
      </c>
      <c r="I22" s="85">
        <v>7</v>
      </c>
      <c r="J22" s="85">
        <v>7</v>
      </c>
      <c r="K22" s="134">
        <v>7</v>
      </c>
      <c r="L22" s="85">
        <v>8</v>
      </c>
      <c r="M22" s="85">
        <v>4</v>
      </c>
      <c r="N22" s="134">
        <v>5</v>
      </c>
      <c r="O22" s="85">
        <v>9</v>
      </c>
      <c r="P22" s="85">
        <v>7</v>
      </c>
    </row>
    <row r="23" spans="1:16" s="87" customFormat="1" ht="39.75" customHeight="1" x14ac:dyDescent="0.35">
      <c r="A23" s="87" t="s">
        <v>131</v>
      </c>
      <c r="B23" s="138" t="s">
        <v>191</v>
      </c>
      <c r="C23" s="162" t="s">
        <v>192</v>
      </c>
      <c r="D23" s="88" t="s">
        <v>134</v>
      </c>
      <c r="E23" s="91"/>
      <c r="F23" s="92">
        <v>6</v>
      </c>
      <c r="G23" s="92">
        <v>5</v>
      </c>
      <c r="H23" s="86">
        <v>8</v>
      </c>
      <c r="I23" s="92">
        <v>5</v>
      </c>
      <c r="J23" s="92">
        <v>5</v>
      </c>
      <c r="K23" s="86">
        <v>5</v>
      </c>
      <c r="L23" s="92">
        <v>4</v>
      </c>
      <c r="M23" s="92">
        <v>7</v>
      </c>
      <c r="N23" s="86">
        <v>8</v>
      </c>
      <c r="O23" s="92">
        <v>9</v>
      </c>
      <c r="P23" s="92">
        <v>4</v>
      </c>
    </row>
    <row r="24" spans="1:16" s="87" customFormat="1" ht="39.75" customHeight="1" x14ac:dyDescent="0.25">
      <c r="A24" s="87" t="s">
        <v>135</v>
      </c>
      <c r="B24" s="115" t="s">
        <v>180</v>
      </c>
      <c r="C24" s="162" t="s">
        <v>193</v>
      </c>
      <c r="D24" s="88" t="s">
        <v>134</v>
      </c>
      <c r="E24" s="91"/>
      <c r="F24" s="134">
        <v>7</v>
      </c>
      <c r="G24" s="92">
        <v>5</v>
      </c>
      <c r="H24" s="92">
        <v>6</v>
      </c>
      <c r="I24" s="92">
        <v>5</v>
      </c>
      <c r="J24" s="92">
        <v>5</v>
      </c>
      <c r="K24" s="134">
        <v>5</v>
      </c>
      <c r="L24" s="92">
        <v>4</v>
      </c>
      <c r="M24" s="92">
        <v>7</v>
      </c>
      <c r="N24" s="134">
        <v>6</v>
      </c>
      <c r="O24" s="92">
        <v>6</v>
      </c>
      <c r="P24" s="92">
        <v>6</v>
      </c>
    </row>
    <row r="25" spans="1:16" s="87" customFormat="1" ht="39.75" customHeight="1" x14ac:dyDescent="0.35">
      <c r="A25" s="87" t="s">
        <v>138</v>
      </c>
      <c r="B25" s="118" t="s">
        <v>194</v>
      </c>
      <c r="C25" s="163" t="s">
        <v>195</v>
      </c>
      <c r="D25" s="88" t="s">
        <v>134</v>
      </c>
      <c r="E25" s="91"/>
      <c r="F25" s="86">
        <v>8</v>
      </c>
      <c r="G25" s="92">
        <v>4</v>
      </c>
      <c r="H25" s="92">
        <v>6</v>
      </c>
      <c r="I25" s="92">
        <v>4</v>
      </c>
      <c r="J25" s="92">
        <v>5</v>
      </c>
      <c r="K25" s="86">
        <v>6</v>
      </c>
      <c r="L25" s="92">
        <v>4</v>
      </c>
      <c r="M25" s="92">
        <v>7</v>
      </c>
      <c r="N25" s="86">
        <v>7</v>
      </c>
      <c r="O25" s="92">
        <v>6</v>
      </c>
      <c r="P25" s="92">
        <v>7</v>
      </c>
    </row>
    <row r="26" spans="1:16" x14ac:dyDescent="0.35">
      <c r="B26" s="120" t="s">
        <v>174</v>
      </c>
      <c r="C26" s="120">
        <v>40</v>
      </c>
      <c r="D26" s="121"/>
      <c r="E26" s="122" t="s">
        <v>163</v>
      </c>
      <c r="F26" s="123">
        <f>SUM(F22:F25)</f>
        <v>27</v>
      </c>
      <c r="G26" s="123">
        <f t="shared" ref="G26:O26" si="4">SUM(G22:G25)</f>
        <v>21</v>
      </c>
      <c r="H26" s="123">
        <f t="shared" si="4"/>
        <v>30</v>
      </c>
      <c r="I26" s="123">
        <f t="shared" si="4"/>
        <v>21</v>
      </c>
      <c r="J26" s="123">
        <f t="shared" si="4"/>
        <v>22</v>
      </c>
      <c r="K26" s="123">
        <f t="shared" si="4"/>
        <v>23</v>
      </c>
      <c r="L26" s="123">
        <f t="shared" si="4"/>
        <v>20</v>
      </c>
      <c r="M26" s="123">
        <f t="shared" si="4"/>
        <v>25</v>
      </c>
      <c r="N26" s="123">
        <f t="shared" si="4"/>
        <v>26</v>
      </c>
      <c r="O26" s="123">
        <f t="shared" si="4"/>
        <v>30</v>
      </c>
      <c r="P26" s="123">
        <f t="shared" ref="P26" si="5">SUM(P22:P25)</f>
        <v>24</v>
      </c>
    </row>
  </sheetData>
  <mergeCells count="8">
    <mergeCell ref="A13:A19"/>
    <mergeCell ref="A2:E2"/>
    <mergeCell ref="A3:B3"/>
    <mergeCell ref="A4:B4"/>
    <mergeCell ref="D4:D6"/>
    <mergeCell ref="E5:E7"/>
    <mergeCell ref="A6:A8"/>
    <mergeCell ref="E3:I3"/>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9c27809-4287-4089-b372-ed66d4ae5532">
      <Terms xmlns="http://schemas.microsoft.com/office/infopath/2007/PartnerControls"/>
    </lcf76f155ced4ddcb4097134ff3c332f>
    <TaxCatchAll xmlns="a7a6521e-3bb8-4ccc-a7e1-cb34b7e3d8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BB050D803BE034CBEAE477B239A7EDF" ma:contentTypeVersion="16" ma:contentTypeDescription="Create a new document." ma:contentTypeScope="" ma:versionID="9d6d4b1bf0ddf4b4b598901eb5172bb6">
  <xsd:schema xmlns:xsd="http://www.w3.org/2001/XMLSchema" xmlns:xs="http://www.w3.org/2001/XMLSchema" xmlns:p="http://schemas.microsoft.com/office/2006/metadata/properties" xmlns:ns2="f9c27809-4287-4089-b372-ed66d4ae5532" xmlns:ns3="a7a6521e-3bb8-4ccc-a7e1-cb34b7e3d81d" targetNamespace="http://schemas.microsoft.com/office/2006/metadata/properties" ma:root="true" ma:fieldsID="d75914c7c1b02793fc54b38af3bcc159" ns2:_="" ns3:_="">
    <xsd:import namespace="f9c27809-4287-4089-b372-ed66d4ae5532"/>
    <xsd:import namespace="a7a6521e-3bb8-4ccc-a7e1-cb34b7e3d81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27809-4287-4089-b372-ed66d4ae55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7a6521e-3bb8-4ccc-a7e1-cb34b7e3d81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0a163c4-7aef-45cf-802c-7e9ce6ac4ea5}" ma:internalName="TaxCatchAll" ma:showField="CatchAllData" ma:web="a7a6521e-3bb8-4ccc-a7e1-cb34b7e3d8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3B4F05-74FC-4033-A8F0-51E6F3B5A05B}">
  <ds:schemaRefs>
    <ds:schemaRef ds:uri="http://schemas.microsoft.com/sharepoint/v3/contenttype/forms"/>
  </ds:schemaRefs>
</ds:datastoreItem>
</file>

<file path=customXml/itemProps2.xml><?xml version="1.0" encoding="utf-8"?>
<ds:datastoreItem xmlns:ds="http://schemas.openxmlformats.org/officeDocument/2006/customXml" ds:itemID="{30DB12D4-EAAC-4FF9-A567-6D7FA5D9AD06}">
  <ds:schemaRefs>
    <ds:schemaRef ds:uri="http://purl.org/dc/dcmitype/"/>
    <ds:schemaRef ds:uri="http://purl.org/dc/terms/"/>
    <ds:schemaRef ds:uri="http://www.w3.org/XML/1998/namespace"/>
    <ds:schemaRef ds:uri="http://schemas.microsoft.com/office/2006/documentManagement/types"/>
    <ds:schemaRef ds:uri="http://purl.org/dc/elements/1.1/"/>
    <ds:schemaRef ds:uri="46b6293d-6606-40d5-89a0-dc3ce5a46b9a"/>
    <ds:schemaRef ds:uri="http://schemas.openxmlformats.org/package/2006/metadata/core-properties"/>
    <ds:schemaRef ds:uri="5c600c1d-caa9-43b7-a835-dfec431f7c68"/>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130E6FBB-F5E5-4DE1-81EC-1DABB5FAC1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Project Table Overview</vt:lpstr>
      <vt:lpstr>Panel Score Card GP</vt:lpstr>
      <vt:lpstr>Panel Score Card CP</vt:lpstr>
      <vt:lpstr>Panel Score Card GBV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Neren Heinjie Olarte</dc:creator>
  <cp:keywords/>
  <dc:description/>
  <cp:lastModifiedBy>Cecile</cp:lastModifiedBy>
  <cp:revision/>
  <dcterms:created xsi:type="dcterms:W3CDTF">2021-11-30T13:41:30Z</dcterms:created>
  <dcterms:modified xsi:type="dcterms:W3CDTF">2022-05-30T12:53:33Z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0x0101008BB050D803BE034CBEAE477B239A7EDF</vt:lpwstr>
  </property>
</Properties>
</file>